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tables/table1.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xml"/>
  <Override PartName="/xl/tables/table2.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lly\Desktop\"/>
    </mc:Choice>
  </mc:AlternateContent>
  <bookViews>
    <workbookView xWindow="0" yWindow="0" windowWidth="15270" windowHeight="7530" tabRatio="653"/>
  </bookViews>
  <sheets>
    <sheet name="Q1" sheetId="1" r:id="rId1"/>
    <sheet name="Q1 graph" sheetId="2" state="hidden" r:id="rId2"/>
    <sheet name="Q2" sheetId="4" r:id="rId3"/>
    <sheet name="Q3" sheetId="5" r:id="rId4"/>
    <sheet name="Q4" sheetId="6" r:id="rId5"/>
    <sheet name="Q5" sheetId="16" r:id="rId6"/>
    <sheet name="Q5 graph" sheetId="17" state="hidden" r:id="rId7"/>
    <sheet name="Q6" sheetId="7" r:id="rId8"/>
    <sheet name="Q7" sheetId="8" r:id="rId9"/>
    <sheet name="Q8" sheetId="9" r:id="rId10"/>
    <sheet name="Q9" sheetId="10" r:id="rId11"/>
    <sheet name="Q10" sheetId="11" r:id="rId12"/>
    <sheet name="Q11" sheetId="12" r:id="rId13"/>
    <sheet name="Q12" sheetId="13" r:id="rId14"/>
    <sheet name="Q13" sheetId="14" r:id="rId15"/>
    <sheet name="Q13 graph" sheetId="15" state="hidden" r:id="rId16"/>
    <sheet name="Q14" sheetId="18" r:id="rId17"/>
    <sheet name="Q15" sheetId="19" r:id="rId18"/>
    <sheet name="Q16" sheetId="20" r:id="rId19"/>
    <sheet name="Q17" sheetId="21" r:id="rId20"/>
    <sheet name="Q18" sheetId="23" r:id="rId21"/>
    <sheet name="Q19" sheetId="24" r:id="rId22"/>
    <sheet name="Q20" sheetId="25" r:id="rId23"/>
    <sheet name="Q21" sheetId="26" r:id="rId24"/>
    <sheet name="Q21 graph" sheetId="27" state="hidden" r:id="rId25"/>
    <sheet name="Q22" sheetId="28" r:id="rId26"/>
    <sheet name="Q22 graph" sheetId="29" state="hidden" r:id="rId27"/>
    <sheet name="Q23" sheetId="30" r:id="rId28"/>
    <sheet name="Q23 graph" sheetId="31" state="hidden" r:id="rId29"/>
    <sheet name="Q24" sheetId="32" r:id="rId30"/>
    <sheet name="Q25" sheetId="33" r:id="rId31"/>
    <sheet name="Q25 graph" sheetId="34" state="hidden" r:id="rId32"/>
    <sheet name="Q26" sheetId="35" r:id="rId33"/>
    <sheet name="Q26 graphs" sheetId="50" state="hidden" r:id="rId34"/>
    <sheet name="Q27" sheetId="36" r:id="rId35"/>
    <sheet name="Q27 graph" sheetId="37" state="hidden" r:id="rId36"/>
    <sheet name="Q28" sheetId="38" r:id="rId37"/>
    <sheet name="Q28 graph" sheetId="39" state="hidden" r:id="rId38"/>
    <sheet name="Q29" sheetId="40" r:id="rId39"/>
    <sheet name="Q29 graph" sheetId="41" state="hidden" r:id="rId40"/>
    <sheet name="Q30" sheetId="42" r:id="rId41"/>
    <sheet name="Q31" sheetId="43" r:id="rId42"/>
    <sheet name="Q31 graph" sheetId="52" state="hidden" r:id="rId43"/>
    <sheet name="Q32" sheetId="44" r:id="rId44"/>
    <sheet name="Q33" sheetId="45" r:id="rId45"/>
    <sheet name="Q34" sheetId="46" r:id="rId46"/>
    <sheet name="Q35" sheetId="47" r:id="rId47"/>
    <sheet name="Q36" sheetId="48" r:id="rId48"/>
    <sheet name="Q37" sheetId="49" r:id="rId49"/>
  </sheet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7" i="52" l="1"/>
  <c r="D226" i="52"/>
  <c r="D225" i="52"/>
  <c r="D224" i="52"/>
  <c r="D223" i="52"/>
  <c r="D222" i="52"/>
  <c r="C220" i="52"/>
  <c r="D195" i="52"/>
  <c r="D194" i="52"/>
  <c r="D193" i="52"/>
  <c r="D192" i="52"/>
  <c r="D191" i="52"/>
  <c r="C189" i="52"/>
  <c r="D164" i="52"/>
  <c r="D163" i="52"/>
  <c r="D162" i="52"/>
  <c r="D161" i="52"/>
  <c r="D160" i="52"/>
  <c r="C158" i="52"/>
  <c r="D137" i="52"/>
  <c r="D136" i="52"/>
  <c r="D135" i="52"/>
  <c r="D134" i="52"/>
  <c r="D133" i="52"/>
  <c r="D132" i="52"/>
  <c r="C130" i="52"/>
  <c r="D103" i="52"/>
  <c r="D102" i="52"/>
  <c r="D101" i="52"/>
  <c r="D100" i="52"/>
  <c r="D99" i="52"/>
  <c r="D98" i="52"/>
  <c r="C96" i="52"/>
  <c r="D73" i="52"/>
  <c r="D72" i="52"/>
  <c r="D71" i="52"/>
  <c r="D70" i="52"/>
  <c r="D69" i="52"/>
  <c r="D68" i="52"/>
  <c r="C66" i="52"/>
  <c r="D42" i="52"/>
  <c r="D41" i="52"/>
  <c r="D40" i="52"/>
  <c r="D39" i="52"/>
  <c r="D38" i="52"/>
  <c r="D37" i="52"/>
  <c r="C35" i="52"/>
  <c r="D223" i="43"/>
  <c r="D224" i="43"/>
  <c r="D225" i="43"/>
  <c r="D226" i="43"/>
  <c r="D227" i="43"/>
  <c r="D222" i="43"/>
  <c r="D192" i="43"/>
  <c r="D193" i="43"/>
  <c r="D194" i="43"/>
  <c r="D195" i="43"/>
  <c r="D191" i="43"/>
  <c r="D161" i="43"/>
  <c r="D162" i="43"/>
  <c r="D163" i="43"/>
  <c r="D164" i="43"/>
  <c r="D160" i="43"/>
  <c r="D133" i="43"/>
  <c r="D134" i="43"/>
  <c r="D135" i="43"/>
  <c r="D136" i="43"/>
  <c r="D137" i="43"/>
  <c r="D132" i="43"/>
  <c r="D99" i="43"/>
  <c r="D100" i="43"/>
  <c r="D102" i="43"/>
  <c r="D103" i="43"/>
  <c r="D101" i="43"/>
  <c r="D98" i="43"/>
  <c r="D69" i="43"/>
  <c r="D70" i="43"/>
  <c r="D71" i="43"/>
  <c r="D72" i="43"/>
  <c r="D73" i="43"/>
  <c r="D68" i="43"/>
  <c r="D38" i="43"/>
  <c r="D39" i="43"/>
  <c r="D40" i="43"/>
  <c r="D41" i="43"/>
  <c r="D42" i="43"/>
  <c r="D37" i="43"/>
  <c r="C37" i="41"/>
  <c r="D41" i="48"/>
  <c r="D42" i="48"/>
  <c r="D43" i="48"/>
  <c r="D44" i="48"/>
  <c r="D45" i="48"/>
  <c r="D46" i="48"/>
  <c r="D47" i="48"/>
  <c r="D40" i="48"/>
  <c r="D39" i="48"/>
  <c r="B36" i="46"/>
  <c r="E6" i="44"/>
  <c r="E7" i="44"/>
  <c r="E8" i="44"/>
  <c r="E9" i="44"/>
  <c r="E5" i="44"/>
  <c r="E4" i="44"/>
  <c r="D41" i="41"/>
  <c r="D42" i="41"/>
  <c r="D43" i="41"/>
  <c r="D44" i="41"/>
  <c r="D45" i="41"/>
  <c r="D46" i="41"/>
  <c r="D40" i="41"/>
  <c r="D39" i="41"/>
  <c r="C205" i="50"/>
  <c r="C191" i="50"/>
  <c r="C185" i="50"/>
  <c r="D191" i="50"/>
  <c r="C190" i="50"/>
  <c r="D190" i="50"/>
  <c r="C189" i="50"/>
  <c r="D189" i="50"/>
  <c r="C188" i="50"/>
  <c r="D188" i="50"/>
  <c r="C187" i="50"/>
  <c r="D187" i="50"/>
  <c r="C171" i="50"/>
  <c r="C166" i="50"/>
  <c r="D171" i="50"/>
  <c r="C170" i="50"/>
  <c r="D170" i="50"/>
  <c r="C169" i="50"/>
  <c r="D169" i="50"/>
  <c r="C168" i="50"/>
  <c r="D168" i="50"/>
  <c r="C145" i="50"/>
  <c r="C140" i="50"/>
  <c r="D145" i="50"/>
  <c r="C144" i="50"/>
  <c r="D144" i="50"/>
  <c r="C143" i="50"/>
  <c r="D143" i="50"/>
  <c r="C142" i="50"/>
  <c r="D142" i="50"/>
  <c r="C125" i="50"/>
  <c r="C119" i="50"/>
  <c r="D125" i="50"/>
  <c r="C124" i="50"/>
  <c r="D124" i="50"/>
  <c r="C123" i="50"/>
  <c r="D123" i="50"/>
  <c r="C122" i="50"/>
  <c r="D122" i="50"/>
  <c r="C121" i="50"/>
  <c r="D121" i="50"/>
  <c r="C102" i="50"/>
  <c r="C96" i="50"/>
  <c r="D102" i="50"/>
  <c r="C101" i="50"/>
  <c r="D101" i="50"/>
  <c r="C100" i="50"/>
  <c r="D100" i="50"/>
  <c r="C99" i="50"/>
  <c r="D99" i="50"/>
  <c r="C98" i="50"/>
  <c r="D98" i="50"/>
  <c r="C77" i="50"/>
  <c r="C71" i="50"/>
  <c r="D77" i="50"/>
  <c r="C76" i="50"/>
  <c r="D76" i="50"/>
  <c r="C75" i="50"/>
  <c r="D75" i="50"/>
  <c r="C74" i="50"/>
  <c r="D74" i="50"/>
  <c r="C73" i="50"/>
  <c r="D73" i="50"/>
  <c r="C55" i="50"/>
  <c r="C49" i="50"/>
  <c r="D55" i="50"/>
  <c r="C54" i="50"/>
  <c r="D54" i="50"/>
  <c r="C53" i="50"/>
  <c r="D53" i="50"/>
  <c r="C52" i="50"/>
  <c r="D52" i="50"/>
  <c r="C51" i="50"/>
  <c r="D51" i="50"/>
  <c r="C34" i="50"/>
  <c r="C30" i="50"/>
  <c r="D34" i="50"/>
  <c r="C33" i="50"/>
  <c r="D33" i="50"/>
  <c r="C32" i="50"/>
  <c r="D32" i="50"/>
  <c r="C19" i="50"/>
  <c r="C15" i="50"/>
  <c r="D19" i="50"/>
  <c r="C18" i="50"/>
  <c r="D18" i="50"/>
  <c r="C17" i="50"/>
  <c r="D17" i="50"/>
  <c r="D28" i="25"/>
  <c r="D29" i="25"/>
  <c r="D30" i="25"/>
  <c r="D31" i="25"/>
  <c r="D32" i="25"/>
  <c r="D27" i="25"/>
  <c r="D26" i="25"/>
  <c r="D82" i="18"/>
  <c r="D83" i="18"/>
  <c r="D84" i="18"/>
  <c r="D85" i="18"/>
  <c r="D86" i="18"/>
  <c r="D87" i="18"/>
  <c r="D81" i="18"/>
  <c r="D80" i="18"/>
  <c r="C37" i="48"/>
  <c r="C26" i="47"/>
  <c r="C13" i="45"/>
  <c r="C27" i="45"/>
  <c r="D13" i="45"/>
  <c r="D27" i="45"/>
  <c r="D10" i="44"/>
  <c r="C35" i="43"/>
  <c r="C66" i="43"/>
  <c r="C96" i="43"/>
  <c r="C130" i="43"/>
  <c r="C158" i="43"/>
  <c r="C189" i="43"/>
  <c r="C220" i="43"/>
  <c r="C28" i="42"/>
  <c r="C63" i="42"/>
  <c r="C74" i="42"/>
  <c r="C75" i="42"/>
  <c r="C37" i="40"/>
  <c r="C43" i="39"/>
  <c r="C43" i="38"/>
  <c r="C102" i="37"/>
  <c r="C68" i="37"/>
  <c r="C68" i="36"/>
  <c r="C102" i="36"/>
  <c r="C205" i="35"/>
  <c r="C191" i="35"/>
  <c r="C185" i="35"/>
  <c r="D191" i="35"/>
  <c r="C190" i="35"/>
  <c r="D190" i="35"/>
  <c r="C189" i="35"/>
  <c r="D189" i="35"/>
  <c r="C188" i="35"/>
  <c r="D188" i="35"/>
  <c r="C187" i="35"/>
  <c r="D187" i="35"/>
  <c r="C171" i="35"/>
  <c r="C166" i="35"/>
  <c r="D171" i="35"/>
  <c r="C170" i="35"/>
  <c r="D170" i="35"/>
  <c r="C169" i="35"/>
  <c r="D169" i="35"/>
  <c r="C168" i="35"/>
  <c r="D168" i="35"/>
  <c r="C145" i="35"/>
  <c r="C140" i="35"/>
  <c r="D145" i="35"/>
  <c r="C144" i="35"/>
  <c r="D144" i="35"/>
  <c r="C143" i="35"/>
  <c r="D143" i="35"/>
  <c r="C142" i="35"/>
  <c r="D142" i="35"/>
  <c r="C125" i="35"/>
  <c r="C119" i="35"/>
  <c r="D125" i="35"/>
  <c r="C124" i="35"/>
  <c r="D124" i="35"/>
  <c r="C123" i="35"/>
  <c r="D123" i="35"/>
  <c r="C122" i="35"/>
  <c r="D122" i="35"/>
  <c r="C121" i="35"/>
  <c r="D121" i="35"/>
  <c r="C102" i="35"/>
  <c r="C96" i="35"/>
  <c r="D102" i="35"/>
  <c r="C101" i="35"/>
  <c r="D101" i="35"/>
  <c r="C100" i="35"/>
  <c r="D100" i="35"/>
  <c r="C99" i="35"/>
  <c r="D99" i="35"/>
  <c r="C98" i="35"/>
  <c r="D98" i="35"/>
  <c r="C77" i="35"/>
  <c r="C71" i="35"/>
  <c r="D77" i="35"/>
  <c r="C76" i="35"/>
  <c r="D76" i="35"/>
  <c r="C75" i="35"/>
  <c r="D75" i="35"/>
  <c r="C74" i="35"/>
  <c r="D74" i="35"/>
  <c r="C73" i="35"/>
  <c r="D73" i="35"/>
  <c r="C55" i="35"/>
  <c r="C49" i="35"/>
  <c r="D55" i="35"/>
  <c r="C54" i="35"/>
  <c r="D54" i="35"/>
  <c r="C53" i="35"/>
  <c r="D53" i="35"/>
  <c r="C52" i="35"/>
  <c r="D52" i="35"/>
  <c r="C51" i="35"/>
  <c r="D51" i="35"/>
  <c r="C34" i="35"/>
  <c r="C30" i="35"/>
  <c r="D34" i="35"/>
  <c r="C33" i="35"/>
  <c r="D33" i="35"/>
  <c r="C32" i="35"/>
  <c r="D32" i="35"/>
  <c r="C19" i="35"/>
  <c r="C15" i="35"/>
  <c r="D19" i="35"/>
  <c r="C18" i="35"/>
  <c r="D18" i="35"/>
  <c r="C17" i="35"/>
  <c r="D17" i="35"/>
  <c r="C67" i="34"/>
  <c r="C67" i="33"/>
  <c r="C20" i="32"/>
  <c r="C49" i="32"/>
  <c r="C33" i="31"/>
  <c r="C32" i="30"/>
  <c r="C40" i="29"/>
  <c r="C40" i="28"/>
  <c r="C63" i="27"/>
  <c r="C63" i="26"/>
  <c r="C24" i="25"/>
  <c r="C5" i="24"/>
  <c r="C23" i="24"/>
  <c r="D5" i="24"/>
  <c r="D4" i="24"/>
  <c r="C14" i="23"/>
  <c r="C16" i="21"/>
  <c r="C42" i="21"/>
  <c r="C3" i="21"/>
  <c r="C24" i="21"/>
  <c r="C26" i="20"/>
  <c r="C39" i="19"/>
  <c r="C78" i="18"/>
  <c r="C87" i="17"/>
  <c r="C87" i="16"/>
  <c r="C79" i="15"/>
  <c r="C79" i="14"/>
  <c r="C23" i="13"/>
  <c r="C52" i="12"/>
  <c r="C30" i="11"/>
  <c r="C53" i="11"/>
  <c r="C3" i="11"/>
  <c r="C40" i="11"/>
  <c r="C21" i="10"/>
  <c r="C44" i="9"/>
  <c r="C25" i="8"/>
  <c r="C48" i="8"/>
  <c r="C3" i="8"/>
  <c r="C35" i="8"/>
  <c r="C35" i="7"/>
  <c r="C63" i="7"/>
  <c r="C3" i="7"/>
  <c r="C46" i="7"/>
  <c r="C60" i="6"/>
  <c r="C35" i="5"/>
  <c r="C76" i="5"/>
  <c r="C3" i="5"/>
  <c r="C37" i="5"/>
  <c r="C38" i="5"/>
  <c r="C39" i="5"/>
  <c r="C40" i="5"/>
  <c r="C41" i="5"/>
  <c r="C42" i="5"/>
  <c r="C43" i="5"/>
  <c r="C46" i="5"/>
  <c r="C39" i="4"/>
  <c r="C31" i="4"/>
  <c r="C38" i="4"/>
  <c r="C37" i="4"/>
  <c r="C36" i="4"/>
  <c r="C35" i="4"/>
  <c r="C34" i="4"/>
  <c r="C33" i="4"/>
  <c r="C75" i="2"/>
  <c r="C74" i="2"/>
  <c r="C73" i="2"/>
  <c r="C72" i="2"/>
  <c r="C71" i="2"/>
  <c r="C70" i="2"/>
  <c r="C69" i="2"/>
  <c r="C68" i="2"/>
  <c r="C67" i="2"/>
  <c r="C65" i="2"/>
  <c r="C64" i="1"/>
</calcChain>
</file>

<file path=xl/sharedStrings.xml><?xml version="1.0" encoding="utf-8"?>
<sst xmlns="http://schemas.openxmlformats.org/spreadsheetml/2006/main" count="6444" uniqueCount="2023">
  <si>
    <t>Section 1: Eastside Latino/Hispanic Community</t>
  </si>
  <si>
    <t>Code</t>
  </si>
  <si>
    <t xml:space="preserve">Q1. What are the strengths of the Latino/Hispanic community in Bellevue, Redmond and Kirkland? </t>
  </si>
  <si>
    <t># responses</t>
  </si>
  <si>
    <t>?</t>
  </si>
  <si>
    <t>We are ethical</t>
  </si>
  <si>
    <t>We have leadership</t>
  </si>
  <si>
    <t>We are Latinos are very clean</t>
  </si>
  <si>
    <t>I don't know / am not sure</t>
  </si>
  <si>
    <t>CU</t>
  </si>
  <si>
    <t>We help each other out</t>
  </si>
  <si>
    <t xml:space="preserve">We are united as a community in difficult times </t>
  </si>
  <si>
    <t xml:space="preserve">Latinos on the Eastside is a community that is rapidly growing </t>
  </si>
  <si>
    <t>We like to help</t>
  </si>
  <si>
    <t>We are social</t>
  </si>
  <si>
    <t>Our culture/We have the same cultures</t>
  </si>
  <si>
    <t>We are collaborative</t>
  </si>
  <si>
    <t xml:space="preserve">We are interested in Bellevue civility </t>
  </si>
  <si>
    <t>We are communicative</t>
  </si>
  <si>
    <t>We have solidarity</t>
  </si>
  <si>
    <t>There is support for the community</t>
  </si>
  <si>
    <t>We are many</t>
  </si>
  <si>
    <t>F</t>
  </si>
  <si>
    <t xml:space="preserve">We have family unity </t>
  </si>
  <si>
    <t>We dedicate time to our children</t>
  </si>
  <si>
    <t>We try to provide the best for the family</t>
  </si>
  <si>
    <t>We value family</t>
  </si>
  <si>
    <t xml:space="preserve">Education is important to us </t>
  </si>
  <si>
    <t xml:space="preserve">We are home-loving </t>
  </si>
  <si>
    <t>We have large families</t>
  </si>
  <si>
    <t>H</t>
  </si>
  <si>
    <r>
      <t>We are</t>
    </r>
    <r>
      <rPr>
        <u/>
        <sz val="11"/>
        <rFont val="Calibri"/>
        <family val="2"/>
        <scheme val="minor"/>
      </rPr>
      <t xml:space="preserve"> workers</t>
    </r>
  </si>
  <si>
    <t>We are honest</t>
  </si>
  <si>
    <t>We make an effort to do the best</t>
  </si>
  <si>
    <t xml:space="preserve">We are not afraid of any type of work </t>
  </si>
  <si>
    <t>P</t>
  </si>
  <si>
    <r>
      <rPr>
        <u/>
        <sz val="11"/>
        <rFont val="Calibri"/>
        <family val="2"/>
        <scheme val="minor"/>
      </rPr>
      <t>Security</t>
    </r>
    <r>
      <rPr>
        <sz val="11"/>
        <rFont val="Calibri"/>
        <family val="2"/>
        <scheme val="minor"/>
      </rPr>
      <t>/protection/tranquility</t>
    </r>
  </si>
  <si>
    <t xml:space="preserve">Bellevue, Redmond and Kirkland pretty and calm places </t>
  </si>
  <si>
    <t>Bellevue is calm</t>
  </si>
  <si>
    <t>We value schools on the Eastside</t>
  </si>
  <si>
    <t>There is work</t>
  </si>
  <si>
    <t>Eastside is very pretty</t>
  </si>
  <si>
    <t>PO</t>
  </si>
  <si>
    <t xml:space="preserve">We are optimists and positive </t>
  </si>
  <si>
    <t>Grateful</t>
  </si>
  <si>
    <t>Happy</t>
  </si>
  <si>
    <t>We are brave</t>
  </si>
  <si>
    <t>There are no problems/difficulties</t>
  </si>
  <si>
    <t>R</t>
  </si>
  <si>
    <t>We try to improve/superacion</t>
  </si>
  <si>
    <t>We are persistent</t>
  </si>
  <si>
    <t>We Latinos have initiative</t>
  </si>
  <si>
    <t>We are determined</t>
  </si>
  <si>
    <t>We don't give up easily (resiliency)</t>
  </si>
  <si>
    <t xml:space="preserve">We accomplish what we set out to do </t>
  </si>
  <si>
    <t>Ambitious</t>
  </si>
  <si>
    <t>SP</t>
  </si>
  <si>
    <t>We are very traditional</t>
  </si>
  <si>
    <t>Well-mannered</t>
  </si>
  <si>
    <t>We are respectful</t>
  </si>
  <si>
    <t>We respect rules</t>
  </si>
  <si>
    <t>We are sentimental</t>
  </si>
  <si>
    <t>We are spiritual and religious</t>
  </si>
  <si>
    <t xml:space="preserve">We are compassionate </t>
  </si>
  <si>
    <t>SV</t>
  </si>
  <si>
    <t xml:space="preserve">Community services </t>
  </si>
  <si>
    <t xml:space="preserve">Health services/ health is important </t>
  </si>
  <si>
    <t xml:space="preserve">We have different types of help </t>
  </si>
  <si>
    <t>Transportation</t>
  </si>
  <si>
    <t xml:space="preserve">Bellevue is an economic area of high wages/there is a lot of help for Latinos </t>
  </si>
  <si>
    <t xml:space="preserve">We have good clinics </t>
  </si>
  <si>
    <t>Police service</t>
  </si>
  <si>
    <t>Bellevue School District</t>
  </si>
  <si>
    <t>The libraries</t>
  </si>
  <si>
    <t>TOTAL</t>
  </si>
  <si>
    <t>Parking/Other</t>
  </si>
  <si>
    <t>Community Unity</t>
  </si>
  <si>
    <t>Family</t>
  </si>
  <si>
    <t>Hard work</t>
  </si>
  <si>
    <t>Place</t>
  </si>
  <si>
    <t>Positivity</t>
  </si>
  <si>
    <t>Spiritual/Traditional</t>
  </si>
  <si>
    <t>Services</t>
  </si>
  <si>
    <t>Resiliency</t>
  </si>
  <si>
    <t>Community Services</t>
  </si>
  <si>
    <t>Bellevue is a good place to live</t>
  </si>
  <si>
    <t>Community services</t>
  </si>
  <si>
    <t>Community unity</t>
  </si>
  <si>
    <t>Spiritual/traditional values</t>
  </si>
  <si>
    <t>Section 5 - Other Important Information and Resources</t>
  </si>
  <si>
    <t>C</t>
  </si>
  <si>
    <t xml:space="preserve">Communication/ sharing information </t>
  </si>
  <si>
    <t>CE</t>
  </si>
  <si>
    <t>Place where cultural exchange happens/ takes place</t>
  </si>
  <si>
    <t xml:space="preserve">Connecting to better society/the community </t>
  </si>
  <si>
    <t>Participation</t>
  </si>
  <si>
    <t>CG</t>
  </si>
  <si>
    <r>
      <t>That we all help each other/ we support each other/ common well-being</t>
    </r>
    <r>
      <rPr>
        <b/>
        <sz val="11"/>
        <rFont val="Calibri"/>
        <family val="2"/>
        <scheme val="minor"/>
      </rPr>
      <t xml:space="preserve">  </t>
    </r>
  </si>
  <si>
    <r>
      <t>Group that makes up a people</t>
    </r>
    <r>
      <rPr>
        <b/>
        <sz val="11"/>
        <rFont val="Calibri"/>
        <family val="2"/>
        <scheme val="minor"/>
      </rPr>
      <t xml:space="preserve"> </t>
    </r>
    <r>
      <rPr>
        <sz val="11"/>
        <rFont val="Calibri"/>
        <family val="2"/>
        <scheme val="minor"/>
      </rPr>
      <t xml:space="preserve">that lives together, works and develops with a common goal </t>
    </r>
  </si>
  <si>
    <r>
      <t>Group of people/a neighborhood</t>
    </r>
    <r>
      <rPr>
        <b/>
        <sz val="11"/>
        <rFont val="Calibri"/>
        <family val="2"/>
        <scheme val="minor"/>
      </rPr>
      <t xml:space="preserve"> </t>
    </r>
    <r>
      <rPr>
        <sz val="11"/>
        <rFont val="Calibri"/>
        <family val="2"/>
        <scheme val="minor"/>
      </rPr>
      <t xml:space="preserve">that lives around and share a common purpose or goal </t>
    </r>
  </si>
  <si>
    <t xml:space="preserve">Group of people fighting together for something better, a good future </t>
  </si>
  <si>
    <t>Better opportunities</t>
  </si>
  <si>
    <t>Growth</t>
  </si>
  <si>
    <t xml:space="preserve">Places where people organize themselves and there are real, authentic leaders </t>
  </si>
  <si>
    <t>Working as a team</t>
  </si>
  <si>
    <t>CL</t>
  </si>
  <si>
    <t xml:space="preserve">Group unity/ a community/ hispanic families </t>
  </si>
  <si>
    <t xml:space="preserve">People/groups that speak the same language </t>
  </si>
  <si>
    <t>Group with same customs/habits</t>
  </si>
  <si>
    <t>Connecting w/ other latinos, specifically professionals</t>
  </si>
  <si>
    <t>G</t>
  </si>
  <si>
    <r>
      <t>Place where we live, work, study and get along/coexist</t>
    </r>
    <r>
      <rPr>
        <b/>
        <sz val="11"/>
        <rFont val="Calibri"/>
        <family val="2"/>
        <scheme val="minor"/>
      </rPr>
      <t xml:space="preserve"> </t>
    </r>
    <r>
      <rPr>
        <sz val="11"/>
        <rFont val="Calibri"/>
        <family val="2"/>
        <scheme val="minor"/>
      </rPr>
      <t xml:space="preserve">with others </t>
    </r>
  </si>
  <si>
    <t xml:space="preserve">The group ofpeoplewho live in the same zone/area, apartments o have children who go to the same school </t>
  </si>
  <si>
    <t>Where my zip code is</t>
  </si>
  <si>
    <t xml:space="preserve">My family,group of friends and neighbors </t>
  </si>
  <si>
    <t xml:space="preserve">A group that you belong to </t>
  </si>
  <si>
    <t>The union of two people</t>
  </si>
  <si>
    <t>V</t>
  </si>
  <si>
    <t>Respect and trust</t>
  </si>
  <si>
    <t>A congregation/community</t>
  </si>
  <si>
    <t>Coexist</t>
  </si>
  <si>
    <t xml:space="preserve">Union/unity, transparency,passion and love </t>
  </si>
  <si>
    <t>Understanding</t>
  </si>
  <si>
    <t>A calm and clean group</t>
  </si>
  <si>
    <t>Communication / sharing information</t>
  </si>
  <si>
    <t>Civic Engagement</t>
  </si>
  <si>
    <t>Community w/common or larger goal</t>
  </si>
  <si>
    <t>Shared Culture/Language</t>
  </si>
  <si>
    <t>Geographic</t>
  </si>
  <si>
    <t>Relational Community</t>
  </si>
  <si>
    <t>Shared Values</t>
  </si>
  <si>
    <t>No Voice</t>
  </si>
  <si>
    <t>Unresponsive Institutions</t>
  </si>
  <si>
    <t>U</t>
  </si>
  <si>
    <t>No Programs (general)</t>
  </si>
  <si>
    <t>PG</t>
  </si>
  <si>
    <t>No Programs that are culturally relevant</t>
  </si>
  <si>
    <t>PC</t>
  </si>
  <si>
    <t>Other</t>
  </si>
  <si>
    <t>O</t>
  </si>
  <si>
    <t>Prejudice/Fear</t>
  </si>
  <si>
    <t>Don't Know / not sure</t>
  </si>
  <si>
    <t>DK</t>
  </si>
  <si>
    <t xml:space="preserve">We are only taken into account during voting time </t>
  </si>
  <si>
    <t xml:space="preserve">Because we don't have anyone in WA politics who can defend Hispanics </t>
  </si>
  <si>
    <t xml:space="preserve">Because after surveys like these, we are forgotten </t>
  </si>
  <si>
    <t>Because we are not a majority,we are a minority</t>
  </si>
  <si>
    <t xml:space="preserve">No because sometimes I feel isolated </t>
  </si>
  <si>
    <t xml:space="preserve">Because we are not taken into account, we have no voice </t>
  </si>
  <si>
    <t xml:space="preserve">Because we are in need of a real leader that can mobilize the Latino community </t>
  </si>
  <si>
    <t xml:space="preserve">Because we are not well represented, the leaders that we have are imposed on us, not selected by us  </t>
  </si>
  <si>
    <t>Because we are not supported on the eastside</t>
  </si>
  <si>
    <t xml:space="preserve">The community needs better skilled and friendlier people serving the community </t>
  </si>
  <si>
    <t>I don't see much information about the Latino community on the eastside</t>
  </si>
  <si>
    <t xml:space="preserve">There is a lot of ignorance in the programs and services </t>
  </si>
  <si>
    <t xml:space="preserve">No because there is always a little bit of something… few services, few programs or projects for latinos. Nothing is completely/fully developed. We need more intention, education, and information about what it means to work with an ethnic group. The processes should include/integrate the recipients (or clients) for which these are created. </t>
  </si>
  <si>
    <t>The services are very limited</t>
  </si>
  <si>
    <t xml:space="preserve">Rents are increasing and I don't see anything being done to help us </t>
  </si>
  <si>
    <t xml:space="preserve">There are no bilingual people in  education centers </t>
  </si>
  <si>
    <t>There are no Latino events for the Latino community</t>
  </si>
  <si>
    <t>There are no events for the Latino community</t>
  </si>
  <si>
    <t xml:space="preserve">We need more information on how to get involved </t>
  </si>
  <si>
    <t>Due to the language</t>
  </si>
  <si>
    <t xml:space="preserve">Lack of communication/appropriate language for the community </t>
  </si>
  <si>
    <t xml:space="preserve">We ourselves make ourselves less </t>
  </si>
  <si>
    <t xml:space="preserve">Sometimes help is provided to people who really don't need it </t>
  </si>
  <si>
    <t xml:space="preserve">The community (public) servants are not friendly/compassioante with the people who ask for help </t>
  </si>
  <si>
    <t xml:space="preserve">Because sometimes we are fearful </t>
  </si>
  <si>
    <t xml:space="preserve">There is a lot of inequality,discrimination and social differences </t>
  </si>
  <si>
    <t>Because am undocumented</t>
  </si>
  <si>
    <t>Very little</t>
  </si>
  <si>
    <t>I don't think so/Am not sure</t>
  </si>
  <si>
    <r>
      <t>B.</t>
    </r>
    <r>
      <rPr>
        <b/>
        <sz val="7"/>
        <color rgb="FFC53A63"/>
        <rFont val="Times New Roman"/>
        <family val="1"/>
      </rPr>
      <t xml:space="preserve">  </t>
    </r>
    <r>
      <rPr>
        <b/>
        <sz val="11"/>
        <color rgb="FFC53A63"/>
        <rFont val="Calibri"/>
        <family val="2"/>
        <scheme val="minor"/>
      </rPr>
      <t>If not- why not?</t>
    </r>
  </si>
  <si>
    <t>Yes, but more needed</t>
  </si>
  <si>
    <t>YM</t>
  </si>
  <si>
    <t xml:space="preserve">yes, but </t>
  </si>
  <si>
    <t>YB</t>
  </si>
  <si>
    <t>Value our voice</t>
  </si>
  <si>
    <t>Responsive institutions</t>
  </si>
  <si>
    <t>Programs (general)</t>
  </si>
  <si>
    <t>Programs Linguisticallly/Culturally relevant</t>
  </si>
  <si>
    <t>Sometimes</t>
  </si>
  <si>
    <t xml:space="preserve">Yes but we need more people involved </t>
  </si>
  <si>
    <t xml:space="preserve">Yes but we are in need of more Latino institutions and  businesses, as well as real representatives in govt </t>
  </si>
  <si>
    <t xml:space="preserve">Yes but for bad things: they want to deport us to our countries of origin </t>
  </si>
  <si>
    <t xml:space="preserve">Yes but am not sure that the intentions (of programs, services, projects, etc) are always the best for the community </t>
  </si>
  <si>
    <t>Because of the attention and respect we are given</t>
  </si>
  <si>
    <t>They understand us</t>
  </si>
  <si>
    <t xml:space="preserve">Yes because they let us work with them or particpate </t>
  </si>
  <si>
    <t>Yes because when one needs help they listen to us/ we have a voice on the eastside</t>
  </si>
  <si>
    <t>They help us develop a community</t>
  </si>
  <si>
    <t xml:space="preserve">Yes because they inform us and invite us to participate in many events </t>
  </si>
  <si>
    <t xml:space="preserve">Yes, for example and through these surveys,someone thougth of us </t>
  </si>
  <si>
    <t>Yes, like in this project</t>
  </si>
  <si>
    <t xml:space="preserve">Yes because we have lots of support; at Stevenson and they told us to not be scared </t>
  </si>
  <si>
    <t xml:space="preserve">Yes we have a lot of contact with the teachers </t>
  </si>
  <si>
    <t xml:space="preserve">Yes the City helps and knows how mnay Latinos live in the city </t>
  </si>
  <si>
    <t xml:space="preserve">Yes because they treat us all the same </t>
  </si>
  <si>
    <t xml:space="preserve">The schools are doing very well in working with different cultures </t>
  </si>
  <si>
    <t xml:space="preserve">Yes, for example when we call the police and they come to help us/ protect us </t>
  </si>
  <si>
    <t xml:space="preserve">At my children's school they help us with housing </t>
  </si>
  <si>
    <t>We are given free benefits</t>
  </si>
  <si>
    <t xml:space="preserve">We have conversation group in several social centers </t>
  </si>
  <si>
    <t>Because there are Cultural Navigators on the eastside</t>
  </si>
  <si>
    <t>There are several latino exclusive state programs</t>
  </si>
  <si>
    <t xml:space="preserve">Yes, we have health fairs and resources in Spanish </t>
  </si>
  <si>
    <t xml:space="preserve">Yes we have information in Spanish at schools </t>
  </si>
  <si>
    <t xml:space="preserve">Yes because they offer programs for Latinos  </t>
  </si>
  <si>
    <t>There are many places that have interpreters (schools, food bancks,clinics, etc.)</t>
  </si>
  <si>
    <t>Yes,there is always help</t>
  </si>
  <si>
    <t>Yes because of the integrity of Latinos</t>
  </si>
  <si>
    <t xml:space="preserve">Yes because the Hispanic people help each other </t>
  </si>
  <si>
    <t>A. If yes- How?</t>
  </si>
  <si>
    <t>Living Situation</t>
  </si>
  <si>
    <t>LS</t>
  </si>
  <si>
    <t>Employment</t>
  </si>
  <si>
    <t>EM</t>
  </si>
  <si>
    <t>Education (youth)</t>
  </si>
  <si>
    <t>ED</t>
  </si>
  <si>
    <t>Community Support / Connectedness</t>
  </si>
  <si>
    <t>CS</t>
  </si>
  <si>
    <t>Character</t>
  </si>
  <si>
    <t>CH</t>
  </si>
  <si>
    <t xml:space="preserve">Equal rights for men/women </t>
  </si>
  <si>
    <t>Learn English</t>
  </si>
  <si>
    <t xml:space="preserve">More opportunity for latinos to demonstrate talents, knowledge and productivity  </t>
  </si>
  <si>
    <t xml:space="preserve">That there is no racism </t>
  </si>
  <si>
    <t>Help</t>
  </si>
  <si>
    <r>
      <t xml:space="preserve">More </t>
    </r>
    <r>
      <rPr>
        <u/>
        <sz val="11"/>
        <color theme="1"/>
        <rFont val="Calibri"/>
        <family val="2"/>
        <scheme val="minor"/>
      </rPr>
      <t xml:space="preserve">opportunities </t>
    </r>
    <r>
      <rPr>
        <sz val="11"/>
        <color theme="1"/>
        <rFont val="Calibri"/>
        <family val="2"/>
        <scheme val="minor"/>
      </rPr>
      <t xml:space="preserve">for latinos in general </t>
    </r>
  </si>
  <si>
    <t>Social Security Nunber (SSN)</t>
  </si>
  <si>
    <t>There is better housing</t>
  </si>
  <si>
    <t>Affordable housing</t>
  </si>
  <si>
    <t>Residencia USA/documentacion</t>
  </si>
  <si>
    <t xml:space="preserve">Have clean, secure and decent places to live </t>
  </si>
  <si>
    <t xml:space="preserve">Educaction/info on small business administration and finances </t>
  </si>
  <si>
    <t>Free computer classes for adults</t>
  </si>
  <si>
    <t xml:space="preserve">Information about community benefits, personal self-improvement, loans (business and/or home) </t>
  </si>
  <si>
    <t xml:space="preserve">More information about better jobs </t>
  </si>
  <si>
    <t>Professional improvement</t>
  </si>
  <si>
    <t>Good salary</t>
  </si>
  <si>
    <t xml:space="preserve">Develop skills and more work related workshops </t>
  </si>
  <si>
    <t>Better job sources in Bellevue for latinos</t>
  </si>
  <si>
    <t>Employment/ more and better</t>
  </si>
  <si>
    <t xml:space="preserve">That students have low costs for education </t>
  </si>
  <si>
    <t>Scholarships for students</t>
  </si>
  <si>
    <t>More learning centers</t>
  </si>
  <si>
    <t xml:space="preserve">Schools: more help in schools for adults, more programs that can help adolescents after school </t>
  </si>
  <si>
    <t xml:space="preserve">Education: civic education, higer education, more opportunities to improve English, more education programs </t>
  </si>
  <si>
    <t xml:space="preserve">More knowledge about positive things </t>
  </si>
  <si>
    <t>Involement with Jubilee Reach</t>
  </si>
  <si>
    <t xml:space="preserve">Participate in events that already exist </t>
  </si>
  <si>
    <t xml:space="preserve">Support us: we need to support each other more  </t>
  </si>
  <si>
    <t xml:space="preserve">Attend information events  </t>
  </si>
  <si>
    <t xml:space="preserve">Unity/ community unity </t>
  </si>
  <si>
    <t xml:space="preserve">Pay more attention/take interest in programs that the City of Bellevue offers </t>
  </si>
  <si>
    <t>People who will motivate and inspire (personal and professional)</t>
  </si>
  <si>
    <t>Seek support in the communities  apoyo en las comunidades</t>
  </si>
  <si>
    <t>Get involved</t>
  </si>
  <si>
    <t xml:space="preserve">Have more events like this/ More community events that are well publicized </t>
  </si>
  <si>
    <t xml:space="preserve">Take people to local centers so that they recognize them and learn how they work </t>
  </si>
  <si>
    <t>More support for the community</t>
  </si>
  <si>
    <t>Help each other out</t>
  </si>
  <si>
    <t xml:space="preserve">Community programs (clothes, food) </t>
  </si>
  <si>
    <t xml:space="preserve">More access to information and opportunity for integration </t>
  </si>
  <si>
    <t>More assistance with our children</t>
  </si>
  <si>
    <t>Programs for parent-teen reconciliation (aculturation challenges)</t>
  </si>
  <si>
    <t xml:space="preserve">Better leaders from and for the community </t>
  </si>
  <si>
    <t xml:space="preserve">Good communication sources in the community </t>
  </si>
  <si>
    <r>
      <rPr>
        <u/>
        <sz val="11"/>
        <color theme="1"/>
        <rFont val="Calibri"/>
        <family val="2"/>
        <scheme val="minor"/>
      </rPr>
      <t xml:space="preserve">Communication: better information sources/ more information (in general) </t>
    </r>
    <r>
      <rPr>
        <sz val="11"/>
        <color theme="1"/>
        <rFont val="Calibri"/>
        <family val="2"/>
        <scheme val="minor"/>
      </rPr>
      <t xml:space="preserve"> </t>
    </r>
  </si>
  <si>
    <t xml:space="preserve">Socialize with other people from the community </t>
  </si>
  <si>
    <t xml:space="preserve">An information  and community resource center or plaza  </t>
  </si>
  <si>
    <t xml:space="preserve">More bilingual skilled people who can help us connect to services that offer English </t>
  </si>
  <si>
    <t>Take on more responsibility</t>
  </si>
  <si>
    <t xml:space="preserve">To have dreams and will to prosper </t>
  </si>
  <si>
    <t xml:space="preserve">Initiative/own willpower </t>
  </si>
  <si>
    <t>Dedication</t>
  </si>
  <si>
    <t xml:space="preserve">Have initiative and work on personal goals </t>
  </si>
  <si>
    <t>Work hard</t>
  </si>
  <si>
    <t xml:space="preserve">Perserverance </t>
  </si>
  <si>
    <t xml:space="preserve">Tolerance </t>
  </si>
  <si>
    <t>Section 2: Eastside Individuals &amp; Families in Bellevue, Redmond and Kirkland</t>
  </si>
  <si>
    <t>lack of time</t>
  </si>
  <si>
    <t>T</t>
  </si>
  <si>
    <t>No</t>
  </si>
  <si>
    <t>N</t>
  </si>
  <si>
    <t>language</t>
  </si>
  <si>
    <t>L</t>
  </si>
  <si>
    <t>lack of knowledge</t>
  </si>
  <si>
    <t>K</t>
  </si>
  <si>
    <t>doesn't match my culture</t>
  </si>
  <si>
    <t>Structural barriers</t>
  </si>
  <si>
    <t>B</t>
  </si>
  <si>
    <t xml:space="preserve">Because I have to work more than 12 hrs a day to suport my family </t>
  </si>
  <si>
    <t xml:space="preserve">No because I have a newborn at home/ small children at home </t>
  </si>
  <si>
    <t>I can't, I have two jobs</t>
  </si>
  <si>
    <t xml:space="preserve">No due to my work hours </t>
  </si>
  <si>
    <t xml:space="preserve">No because I don't have time/ lack of time </t>
  </si>
  <si>
    <t xml:space="preserve">Am not interested </t>
  </si>
  <si>
    <t>Due to the language, I don't speakEnglish</t>
  </si>
  <si>
    <t xml:space="preserve">Just arrived to the  eastside and I don't know about these opportunities </t>
  </si>
  <si>
    <t xml:space="preserve">No I haven't had the opportunity </t>
  </si>
  <si>
    <t xml:space="preserve">No, but I would like to help in some way </t>
  </si>
  <si>
    <t xml:space="preserve">I don’t' have information about opportunities </t>
  </si>
  <si>
    <t>I don't feel prepared</t>
  </si>
  <si>
    <t xml:space="preserve">I don't understand this vocation </t>
  </si>
  <si>
    <t>Because I am in jail</t>
  </si>
  <si>
    <t>No because I live in Tacoma now, I moved because rents are too high in Bellevue</t>
  </si>
  <si>
    <t>Am handicapped</t>
  </si>
  <si>
    <t>B. If no, why not?</t>
  </si>
  <si>
    <t>Yes, undefined</t>
  </si>
  <si>
    <t>Y</t>
  </si>
  <si>
    <t>Social Service</t>
  </si>
  <si>
    <t>SS</t>
  </si>
  <si>
    <t>Schools / After school programs</t>
  </si>
  <si>
    <t>S</t>
  </si>
  <si>
    <t>Drug counseling</t>
  </si>
  <si>
    <t>Church</t>
  </si>
  <si>
    <t>Latino or Equity Community Based Organization</t>
  </si>
  <si>
    <t>CBO</t>
  </si>
  <si>
    <t>Civic</t>
  </si>
  <si>
    <t>Civic involvement/ Marches</t>
  </si>
  <si>
    <t>Yes in the community</t>
  </si>
  <si>
    <t>CISC</t>
  </si>
  <si>
    <t>Y.E.S.</t>
  </si>
  <si>
    <t xml:space="preserve">Yes, I help in food and clothes banks </t>
  </si>
  <si>
    <t>Clothes bank in Kirkland</t>
  </si>
  <si>
    <t>Food Bank</t>
  </si>
  <si>
    <t>Yes at clinics</t>
  </si>
  <si>
    <t>Acorn Learning Center</t>
  </si>
  <si>
    <t>Interlake</t>
  </si>
  <si>
    <t>Sherwood Forest</t>
  </si>
  <si>
    <t>Yes, Latino Heat</t>
  </si>
  <si>
    <t>Lake Hills</t>
  </si>
  <si>
    <t>Stevenson</t>
  </si>
  <si>
    <t xml:space="preserve">Yes at schools </t>
  </si>
  <si>
    <t xml:space="preserve">Yes there is a help program on the eastside for Narcotics Anonymous </t>
  </si>
  <si>
    <t>Yes, at  St. Anthony (?) Churh -Renton</t>
  </si>
  <si>
    <t>Yes, at St. Louise</t>
  </si>
  <si>
    <t xml:space="preserve">Yes, my church offers services for handicapped people, human trafficking (&amp; children), homeless, etc and I volunteer in some of those programs </t>
  </si>
  <si>
    <t>Yes, at church (no denomination)</t>
  </si>
  <si>
    <t>Yes, at Jubilee Reach, should Jubilee Reach be CBO or Church or Social Service?</t>
  </si>
  <si>
    <t>Am Cultural Navigator</t>
  </si>
  <si>
    <t>21 Progress</t>
  </si>
  <si>
    <t>Eastside Latino Leadership</t>
  </si>
  <si>
    <t>Highland Village</t>
  </si>
  <si>
    <t>I belong to the the "Racial Equity" program as a facilitator and I have come to the community to help and inform about Racial Equity in King County</t>
  </si>
  <si>
    <t>Eastside Pathways</t>
  </si>
  <si>
    <t>L.E.A.P</t>
  </si>
  <si>
    <t>Am community promotor</t>
  </si>
  <si>
    <t>Yes, at the library</t>
  </si>
  <si>
    <t>City Fire Dept</t>
  </si>
  <si>
    <t>A.  If yes, how do you get involved and what is the name of the program/service you are involved in:</t>
  </si>
  <si>
    <t>Political climate</t>
  </si>
  <si>
    <t>Police (fear of, don't trust)</t>
  </si>
  <si>
    <t>Don't live in Bellevue</t>
  </si>
  <si>
    <t>NB</t>
  </si>
  <si>
    <t>Drugs &amp; Alcohol</t>
  </si>
  <si>
    <t>DA</t>
  </si>
  <si>
    <t>Discrimination</t>
  </si>
  <si>
    <t>D</t>
  </si>
  <si>
    <t>Crime</t>
  </si>
  <si>
    <t>Less safe due to electoral changes and community impact</t>
  </si>
  <si>
    <t xml:space="preserve">I am a business owner and I had a bad experience with the Redmond police when I had a break in... I had to go to police headquarters so they could pay attention to me. I feel insecure and afraid. </t>
  </si>
  <si>
    <t>I am afraid of the police</t>
  </si>
  <si>
    <t>I don't live in Bellevue</t>
  </si>
  <si>
    <t xml:space="preserve">I do not like and it worries me to watch youth (of all ethnicities) drug themselves (marijuana is legal now) and comsume liquor in public places within the community - there is no control </t>
  </si>
  <si>
    <t xml:space="preserve">Youth are exposed to a lot of danger in some parts of the city </t>
  </si>
  <si>
    <t>Have been victim of a crime</t>
  </si>
  <si>
    <t xml:space="preserve">There is too much theft, fights, and security issues where I live </t>
  </si>
  <si>
    <t>Too much vandalism</t>
  </si>
  <si>
    <t xml:space="preserve">There are only a few areas in Bellevue that are unsafe </t>
  </si>
  <si>
    <t xml:space="preserve">Becuae there is a lot of domestive violence in our community that is not reported </t>
  </si>
  <si>
    <t>B. If you do not feel safe- Tell us why you do not feel safe:</t>
  </si>
  <si>
    <t>Safe city</t>
  </si>
  <si>
    <t>SC</t>
  </si>
  <si>
    <t>Police</t>
  </si>
  <si>
    <t>Low racism</t>
  </si>
  <si>
    <t xml:space="preserve">LR </t>
  </si>
  <si>
    <t>Low crime</t>
  </si>
  <si>
    <t>LC</t>
  </si>
  <si>
    <t>Help for Hispanics</t>
  </si>
  <si>
    <t>Don't Know</t>
  </si>
  <si>
    <t>I live in Kirkland and I believe the area is safe</t>
  </si>
  <si>
    <t>I live in Redmond and I believe the area is safe</t>
  </si>
  <si>
    <t xml:space="preserve">It is a very safe/healthy city </t>
  </si>
  <si>
    <t>It is 98% safe</t>
  </si>
  <si>
    <t xml:space="preserve">Because of the support and security that is provided </t>
  </si>
  <si>
    <t>I feel safe</t>
  </si>
  <si>
    <t>There is respect between families and the authorities</t>
  </si>
  <si>
    <t>The poilce is efficient</t>
  </si>
  <si>
    <t xml:space="preserve">There is a lot of police and that makes me feel safe </t>
  </si>
  <si>
    <t>Very safe; there are more police services</t>
  </si>
  <si>
    <t>It is a city where there is tolerane</t>
  </si>
  <si>
    <t>LR</t>
  </si>
  <si>
    <t>There isn't much racism</t>
  </si>
  <si>
    <t>There isn't much malice</t>
  </si>
  <si>
    <t xml:space="preserve">There is order in the community </t>
  </si>
  <si>
    <t>There isn't much vandalism</t>
  </si>
  <si>
    <t xml:space="preserve">I have never seen anything bad happen </t>
  </si>
  <si>
    <t xml:space="preserve">Fine because there is not much delicuency/crime in the area </t>
  </si>
  <si>
    <t xml:space="preserve">Fine because there is not much violence/ it is calm </t>
  </si>
  <si>
    <t>There is more help for Hispanics</t>
  </si>
  <si>
    <t>I don't know/Am not sure</t>
  </si>
  <si>
    <t>Somewhat</t>
  </si>
  <si>
    <t>A. If you feel safe- Tell us why you feel safe:</t>
  </si>
  <si>
    <t>Section 4: Health &amp; Safety</t>
  </si>
  <si>
    <t>Safety</t>
  </si>
  <si>
    <t>(Natural) Disasters</t>
  </si>
  <si>
    <t>ND</t>
  </si>
  <si>
    <t>Immigration</t>
  </si>
  <si>
    <t>I</t>
  </si>
  <si>
    <t>Help needed</t>
  </si>
  <si>
    <t>HN</t>
  </si>
  <si>
    <t xml:space="preserve">Homeless/Housing </t>
  </si>
  <si>
    <t>HL</t>
  </si>
  <si>
    <t>Health related</t>
  </si>
  <si>
    <t>City Services (problem with)</t>
  </si>
  <si>
    <t>When I can't do anything to help</t>
  </si>
  <si>
    <t>When I or someone is in danger</t>
  </si>
  <si>
    <t>An accident</t>
  </si>
  <si>
    <t>When someone is in danger</t>
  </si>
  <si>
    <t>During severe weather</t>
  </si>
  <si>
    <t xml:space="preserve">An earthquake </t>
  </si>
  <si>
    <t xml:space="preserve">An evacuation </t>
  </si>
  <si>
    <t>Natural disaster</t>
  </si>
  <si>
    <t>Something that cannot be controlled</t>
  </si>
  <si>
    <t>A fire</t>
  </si>
  <si>
    <t xml:space="preserve">If there were/ are raids </t>
  </si>
  <si>
    <t xml:space="preserve">When it is a distressing and stressful situation </t>
  </si>
  <si>
    <t>When there are screams</t>
  </si>
  <si>
    <t>When I have to call the police</t>
  </si>
  <si>
    <t>When there are no resources or help</t>
  </si>
  <si>
    <t>When someone needs help</t>
  </si>
  <si>
    <t>When I have to call 911</t>
  </si>
  <si>
    <t>When we have no solutions</t>
  </si>
  <si>
    <t>An important situation/life or death</t>
  </si>
  <si>
    <t>When the basic necesities of a person are compromised and there is not food/housing/health services, etc.</t>
  </si>
  <si>
    <t>Homeless</t>
  </si>
  <si>
    <t>When I need to call an ambulance</t>
  </si>
  <si>
    <t>Someone injured at home</t>
  </si>
  <si>
    <t>When there is blood</t>
  </si>
  <si>
    <t xml:space="preserve">When someone is having a stroke or heart attack </t>
  </si>
  <si>
    <t>When someone is gravely ill</t>
  </si>
  <si>
    <t>Don’t know/ Am not sure</t>
  </si>
  <si>
    <t xml:space="preserve">Depends on the situation </t>
  </si>
  <si>
    <t xml:space="preserve">When someone is out of control, under the influence of drugs or alcohol </t>
  </si>
  <si>
    <t>When there is a power outage</t>
  </si>
  <si>
    <t>When I smell gas</t>
  </si>
  <si>
    <t>When there is no water in the community</t>
  </si>
  <si>
    <t>Problems on the street</t>
  </si>
  <si>
    <t>Home invasion</t>
  </si>
  <si>
    <t xml:space="preserve">Assualt between parent and children </t>
  </si>
  <si>
    <t>When I am verbally abused</t>
  </si>
  <si>
    <t>An attack</t>
  </si>
  <si>
    <t>When I am physically attacked</t>
  </si>
  <si>
    <t xml:space="preserve">Domestic violence </t>
  </si>
  <si>
    <t>Assault or theft</t>
  </si>
  <si>
    <t>When I have to call the firemen</t>
  </si>
  <si>
    <t>Go to safe space</t>
  </si>
  <si>
    <t>Record video</t>
  </si>
  <si>
    <t>RV</t>
  </si>
  <si>
    <t>Run</t>
  </si>
  <si>
    <t>Provide help</t>
  </si>
  <si>
    <t>PH</t>
  </si>
  <si>
    <t>Don't know</t>
  </si>
  <si>
    <t>Reach out to community</t>
  </si>
  <si>
    <t>Call 911/police/fire/ambulance</t>
  </si>
  <si>
    <t xml:space="preserve">Go to the hospital </t>
  </si>
  <si>
    <t>Go to shelters</t>
  </si>
  <si>
    <t>Find a safe place</t>
  </si>
  <si>
    <t xml:space="preserve">Record video of the situation </t>
  </si>
  <si>
    <t>Stay calm</t>
  </si>
  <si>
    <t>Perform first aid</t>
  </si>
  <si>
    <t>Try to help</t>
  </si>
  <si>
    <t>Don't know, am not prepared</t>
  </si>
  <si>
    <t xml:space="preserve">Making sure that I know what to do, knowing whom to contact in case of an emergency </t>
  </si>
  <si>
    <t>Seek resources</t>
  </si>
  <si>
    <t>Ask for help quickly</t>
  </si>
  <si>
    <t>Call/ask for help for my family, friend and neighbors (FFN)</t>
  </si>
  <si>
    <t>Call the fire dept</t>
  </si>
  <si>
    <t>Call an ambulance</t>
  </si>
  <si>
    <t>Call the police</t>
  </si>
  <si>
    <t>Call 911</t>
  </si>
  <si>
    <t>they don't speak our language</t>
  </si>
  <si>
    <t>Immigration concerns</t>
  </si>
  <si>
    <t>Discrimination/Profiling</t>
  </si>
  <si>
    <t>DP</t>
  </si>
  <si>
    <t>Distrust</t>
  </si>
  <si>
    <t>lack of competence</t>
  </si>
  <si>
    <t>I can't speak English /the police doesn't speak Spanish</t>
  </si>
  <si>
    <t>Because I cannot communicate with them in Spanish</t>
  </si>
  <si>
    <t xml:space="preserve">No because they would take me to Immigration </t>
  </si>
  <si>
    <t>No because they do racial profiling</t>
  </si>
  <si>
    <t>I don't know, am not sure</t>
  </si>
  <si>
    <t>No because the law is not fair for everyone</t>
  </si>
  <si>
    <t>Didn't respect my privacy</t>
  </si>
  <si>
    <t xml:space="preserve">No because sometimes they cause/seek problems; better to not get them involved/not call them </t>
  </si>
  <si>
    <t xml:space="preserve">No, when it is not a police matter </t>
  </si>
  <si>
    <t xml:space="preserve">I don't know if they are going to help or hurt us more when we call them </t>
  </si>
  <si>
    <t xml:space="preserve">Out of fear (of the police) it is safer not to call </t>
  </si>
  <si>
    <t>Sometimes they ignored us/take too long to respond</t>
  </si>
  <si>
    <t>B. No- why not?</t>
  </si>
  <si>
    <t>Trust</t>
  </si>
  <si>
    <t xml:space="preserve">Law &amp; order is to be respected </t>
  </si>
  <si>
    <t>LO</t>
  </si>
  <si>
    <t>Speak our language</t>
  </si>
  <si>
    <t>Community Involvement (police responds well to our community)</t>
  </si>
  <si>
    <t>CI</t>
  </si>
  <si>
    <t>Competence</t>
  </si>
  <si>
    <t>I have no problem calling the police</t>
  </si>
  <si>
    <t>Yes because I have nothing to hide</t>
  </si>
  <si>
    <t xml:space="preserve">Yes because I can report any crime or dangerous case  </t>
  </si>
  <si>
    <t xml:space="preserve">Yes, the police would resolve it </t>
  </si>
  <si>
    <t xml:space="preserve">Yes because I have already used emergency services and the police </t>
  </si>
  <si>
    <t xml:space="preserve">Yes, I feel safe calling the Bellevue Police Dept. </t>
  </si>
  <si>
    <t xml:space="preserve">The police is there to help and tend to the community needs </t>
  </si>
  <si>
    <t>I feel protected</t>
  </si>
  <si>
    <t xml:space="preserve">The police is there to help regardless of race or immigration status </t>
  </si>
  <si>
    <t>I trust them</t>
  </si>
  <si>
    <t xml:space="preserve">Yes because they represent the law and impose order </t>
  </si>
  <si>
    <t xml:space="preserve">Yes because it is important to report any crime </t>
  </si>
  <si>
    <t>Some police speaks Spanish</t>
  </si>
  <si>
    <t xml:space="preserve">I would like it if the police dept had officers who spoke Spanish </t>
  </si>
  <si>
    <t>I don't know/ Am not sure</t>
  </si>
  <si>
    <t xml:space="preserve">Yes because I am part of the Latino advisory group that helps the police </t>
  </si>
  <si>
    <t>The chief of police supports us</t>
  </si>
  <si>
    <t xml:space="preserve">There is an approach (initiative to get close) from the police department towards the Latino community </t>
  </si>
  <si>
    <t xml:space="preserve">The police is involved in the community </t>
  </si>
  <si>
    <t>Yes the police dept takes all kinds of calls</t>
  </si>
  <si>
    <t xml:space="preserve">Yes, I would try to avoid a greater tragedy </t>
  </si>
  <si>
    <t xml:space="preserve">Because we have a police force that is competent and helpful </t>
  </si>
  <si>
    <t xml:space="preserve">Because the police is the best means we have </t>
  </si>
  <si>
    <t>Police in Bellevue are well mannered</t>
  </si>
  <si>
    <t xml:space="preserve">Yes we get help in  case of an emergency </t>
  </si>
  <si>
    <t xml:space="preserve">A. Yes- Why?   </t>
  </si>
  <si>
    <t>Outreach &amp; Education</t>
  </si>
  <si>
    <t>OE</t>
  </si>
  <si>
    <t>No suggestions</t>
  </si>
  <si>
    <t>Housing</t>
  </si>
  <si>
    <t>HOU</t>
  </si>
  <si>
    <t>Health</t>
  </si>
  <si>
    <t>Food</t>
  </si>
  <si>
    <t>Education</t>
  </si>
  <si>
    <t>E</t>
  </si>
  <si>
    <t>Community Programs (more)</t>
  </si>
  <si>
    <t>CP</t>
  </si>
  <si>
    <t>Community Connection/Integration</t>
  </si>
  <si>
    <t>Cultural Competence</t>
  </si>
  <si>
    <t>CC</t>
  </si>
  <si>
    <t>Public speaking classes</t>
  </si>
  <si>
    <t xml:space="preserve">Better use of  Univisión and the use of spaces to distribute information in the community </t>
  </si>
  <si>
    <t xml:space="preserve">Get more positive information </t>
  </si>
  <si>
    <t>More information via TV</t>
  </si>
  <si>
    <t>That information is also offered electronically</t>
  </si>
  <si>
    <t>Put up information in local schools and churches</t>
  </si>
  <si>
    <t>One unique sevice that can inform/educate us regarding the help and support that is available in the community</t>
  </si>
  <si>
    <t>There are many families who need help and they don't know where to go and they should know where they can find the help they need</t>
  </si>
  <si>
    <t xml:space="preserve">Thanks for the survey because this teaches us about our rights </t>
  </si>
  <si>
    <t>Social workers that inform the community well</t>
  </si>
  <si>
    <t>Better exposure to opportunities regardign getting to know more about politics and social affairs (civics)</t>
  </si>
  <si>
    <t xml:space="preserve">More appropriate timely  information for the Latino community via trust worthy people in the community </t>
  </si>
  <si>
    <t>Don't have/None</t>
  </si>
  <si>
    <t>No one should be out on the streets (homeless) due to housing issues</t>
  </si>
  <si>
    <t>Better and cheaper housing</t>
  </si>
  <si>
    <t xml:space="preserve">Check out rents, they are very expensive and many families, mine included would need to move therefore hurting our children in doing so </t>
  </si>
  <si>
    <t xml:space="preserve">Housing prices are not regulated and we cannot pay them, forcing us to live with other people or moving to other cities - this affects families and the community </t>
  </si>
  <si>
    <t xml:space="preserve">My concern is the rent prices. I would like for them to be cheaper where one could pay without their entire paycheck going towards rent </t>
  </si>
  <si>
    <t xml:space="preserve">We need to share information about people who need psychological attention </t>
  </si>
  <si>
    <t xml:space="preserve">Encourage services and programs that improve social emotional services for families </t>
  </si>
  <si>
    <t>Dental health: that payments be more flexible</t>
  </si>
  <si>
    <t xml:space="preserve">Resources/info about food banks, nutrition, cheaper supermarkets </t>
  </si>
  <si>
    <t xml:space="preserve">More resources on food, food banks, supermarkets for the community </t>
  </si>
  <si>
    <t>More academic support for latinos</t>
  </si>
  <si>
    <t xml:space="preserve">We need more programs/classes with good teachers who are skilled in working and motivating Latino students </t>
  </si>
  <si>
    <t xml:space="preserve">That youth have better opportunities to develop as community leaders </t>
  </si>
  <si>
    <t>More events</t>
  </si>
  <si>
    <t xml:space="preserve">More free sports programs for Latino youth and families </t>
  </si>
  <si>
    <t xml:space="preserve">More and better free services for the Latino community </t>
  </si>
  <si>
    <t>There is little community support</t>
  </si>
  <si>
    <t>We need more programs for adolescents</t>
  </si>
  <si>
    <t>That our people be more compassionate and in solidarity</t>
  </si>
  <si>
    <t xml:space="preserve">That we kept Bellevue cleaner -learn to be more responsible </t>
  </si>
  <si>
    <t>That the Hispanic community is taken into account (integration)</t>
  </si>
  <si>
    <t xml:space="preserve">We should be more united as a community </t>
  </si>
  <si>
    <t xml:space="preserve">We need to be united as a community </t>
  </si>
  <si>
    <t xml:space="preserve">More integration and participation in community programs </t>
  </si>
  <si>
    <t>More opportunities to  promote the family values of latinos</t>
  </si>
  <si>
    <t xml:space="preserve">We Hispanics are responsilble but we lack motivation! </t>
  </si>
  <si>
    <t xml:space="preserve">We need people who will listen to us </t>
  </si>
  <si>
    <t>That the police be more on alert with the Latino community</t>
  </si>
  <si>
    <t xml:space="preserve">Just as you took the trouble to do this 'good' survey in Spanish, do the same with providing clear infomation in Spanish. It would be appreciated. </t>
  </si>
  <si>
    <t xml:space="preserve">Information: let us know what services are available on the Eastside in Spanish </t>
  </si>
  <si>
    <t>Information: let us know about the services available in Spanish on the Eastside</t>
  </si>
  <si>
    <t xml:space="preserve">That the Latino community be supported as much as communities from other countries are </t>
  </si>
  <si>
    <t xml:space="preserve">That we be approached as we were for us to fill out this survey with the help that we are given. </t>
  </si>
  <si>
    <t>That the Hispanic communtiy is better understood (cultural competency).</t>
  </si>
  <si>
    <t xml:space="preserve">That the community services, people, programs that help us understand our culture </t>
  </si>
  <si>
    <t xml:space="preserve">Talk to the school district about how to share info/resources with households, it has to be in a way that makes senses to the community </t>
  </si>
  <si>
    <t xml:space="preserve">When I was recently arrived, I had an emergency and I didn't know what to do or whom to call </t>
  </si>
  <si>
    <t>We need more public transportation</t>
  </si>
  <si>
    <t>Services are too expensive when we call 911</t>
  </si>
  <si>
    <t xml:space="preserve">Sometimes the community services/programs use telephone interpreters: this raises suspicion/distrust. It is difficult to speak over the phone with strangers about personal and intimate things... besides we have to wait sometimes a long time to be tended to </t>
  </si>
  <si>
    <t xml:space="preserve">Create a booklet/pamphlet/ reosurces about what to do in case of an emergency for people new in the area </t>
  </si>
  <si>
    <t xml:space="preserve">Less use of arms/weapons by the police especially in situation that don’t require it </t>
  </si>
  <si>
    <t>Bellevue is a safe place</t>
  </si>
  <si>
    <t xml:space="preserve">The community needs more preparation and information regarding what to do in case of an emergency and/or a natural disaster </t>
  </si>
  <si>
    <t>No/Am not sure</t>
  </si>
  <si>
    <t xml:space="preserve">Housing: we are always put on long waiting list for apts… I think that to some degree there is discrimination </t>
  </si>
  <si>
    <t xml:space="preserve">I don't know if the legalization of marijuana has been favorable/helplful for the latino community in general </t>
  </si>
  <si>
    <t>The police dept needs to get closer to the community via Latino community groups that are already established and credibility with the community</t>
  </si>
  <si>
    <t>More diversity within the police dept</t>
  </si>
  <si>
    <t xml:space="preserve">Have more diversity in the services provided/ diversity of employees offering the services </t>
  </si>
  <si>
    <t xml:space="preserve">Share the results of this survey so we can know the truth </t>
  </si>
  <si>
    <t xml:space="preserve">Have assistence in different languages </t>
  </si>
  <si>
    <t xml:space="preserve">More education about the services offered by the police and what is worked on in my community </t>
  </si>
  <si>
    <t xml:space="preserve">That there be more equity and respect for the community diversity </t>
  </si>
  <si>
    <t xml:space="preserve">We need for the police dept and some of the 911 responders speak Spanish </t>
  </si>
  <si>
    <t>Programs for 0-5 age</t>
  </si>
  <si>
    <t>Z5</t>
  </si>
  <si>
    <t>Out of School Programs</t>
  </si>
  <si>
    <t>OOS</t>
  </si>
  <si>
    <t>Mental &amp; Physical health services</t>
  </si>
  <si>
    <t>MPH</t>
  </si>
  <si>
    <t>Legal Services</t>
  </si>
  <si>
    <t>Low Income Services</t>
  </si>
  <si>
    <t>LI</t>
  </si>
  <si>
    <t>Language</t>
  </si>
  <si>
    <t>Jobs</t>
  </si>
  <si>
    <t>J</t>
  </si>
  <si>
    <t>I Don't know / other</t>
  </si>
  <si>
    <t>IDK</t>
  </si>
  <si>
    <t>Education related youth, K-college</t>
  </si>
  <si>
    <t>Community Programs</t>
  </si>
  <si>
    <t>Adult Education</t>
  </si>
  <si>
    <t>AE</t>
  </si>
  <si>
    <t>Low cost or free quality services/programs  for childre 1-5 yrs old</t>
  </si>
  <si>
    <t xml:space="preserve">Lower cost child care/day cares for 0-4 yrs old, only for Hispanics in to feel comfortable in leaving our children </t>
  </si>
  <si>
    <t xml:space="preserve">Spanish programs for infant recreation </t>
  </si>
  <si>
    <t xml:space="preserve">Transporation options for low income middle and high schools, university </t>
  </si>
  <si>
    <t>Auto insurance</t>
  </si>
  <si>
    <t>Boys and Girls Club (low cost child care)</t>
  </si>
  <si>
    <t xml:space="preserve">Sports programs for our children/family </t>
  </si>
  <si>
    <t>Accessible music or dance progarms, chemical products, dance, music (arts)</t>
  </si>
  <si>
    <t>Children parks</t>
  </si>
  <si>
    <t xml:space="preserve">After school program for youth </t>
  </si>
  <si>
    <t xml:space="preserve">Recreation places: entertainment, low cost physical, youth, to do exercise </t>
  </si>
  <si>
    <t xml:space="preserve">Programs: after school (for all children/youth) </t>
  </si>
  <si>
    <t xml:space="preserve">Better services that provide medical attention </t>
  </si>
  <si>
    <t>Mental health services for Hispanics</t>
  </si>
  <si>
    <t>Better doctors</t>
  </si>
  <si>
    <t xml:space="preserve">Counseling for adolescents </t>
  </si>
  <si>
    <r>
      <t xml:space="preserve">Low cost </t>
    </r>
    <r>
      <rPr>
        <u/>
        <sz val="11"/>
        <rFont val="Calibri"/>
        <family val="2"/>
        <scheme val="minor"/>
      </rPr>
      <t>dental</t>
    </r>
    <r>
      <rPr>
        <sz val="11"/>
        <rFont val="Calibri"/>
        <family val="2"/>
        <scheme val="minor"/>
      </rPr>
      <t xml:space="preserve"> services</t>
    </r>
  </si>
  <si>
    <t xml:space="preserve">Dental health programs: dental clinic, more access, low income </t>
  </si>
  <si>
    <t>Family therapy</t>
  </si>
  <si>
    <r>
      <t xml:space="preserve">Low cost </t>
    </r>
    <r>
      <rPr>
        <u/>
        <sz val="11"/>
        <rFont val="Calibri"/>
        <family val="2"/>
        <scheme val="minor"/>
      </rPr>
      <t>vision</t>
    </r>
    <r>
      <rPr>
        <sz val="11"/>
        <rFont val="Calibri"/>
        <family val="2"/>
        <scheme val="minor"/>
      </rPr>
      <t xml:space="preserve"> clinics </t>
    </r>
  </si>
  <si>
    <t xml:space="preserve">Health services: more support with expenses, info about medical payments </t>
  </si>
  <si>
    <r>
      <t xml:space="preserve">Cheaper </t>
    </r>
    <r>
      <rPr>
        <u/>
        <sz val="11"/>
        <rFont val="Calibri"/>
        <family val="2"/>
        <scheme val="minor"/>
      </rPr>
      <t xml:space="preserve">medical services </t>
    </r>
  </si>
  <si>
    <t>Information centers that can help us with info/education about health insurances</t>
  </si>
  <si>
    <t xml:space="preserve">Health: insurances for people who don't have ACA (low income) </t>
  </si>
  <si>
    <t xml:space="preserve">More/better quality community clinics (with services in Spanish) </t>
  </si>
  <si>
    <t xml:space="preserve">Legal services - attorneys </t>
  </si>
  <si>
    <t>Programs regarding our rights</t>
  </si>
  <si>
    <t>Legal services</t>
  </si>
  <si>
    <r>
      <t xml:space="preserve">Low cost </t>
    </r>
    <r>
      <rPr>
        <u/>
        <sz val="11"/>
        <rFont val="Calibri"/>
        <family val="2"/>
        <scheme val="minor"/>
      </rPr>
      <t>immigration</t>
    </r>
    <r>
      <rPr>
        <sz val="11"/>
        <rFont val="Calibri"/>
        <family val="2"/>
        <scheme val="minor"/>
      </rPr>
      <t xml:space="preserve"> services </t>
    </r>
  </si>
  <si>
    <t>Programs for homeless people</t>
  </si>
  <si>
    <t xml:space="preserve">More help for low income people </t>
  </si>
  <si>
    <t xml:space="preserve">Assistance with food for families who don't qualify for certain programs </t>
  </si>
  <si>
    <t xml:space="preserve">Special programs to help families in most need  </t>
  </si>
  <si>
    <t>Activities for low income famillies</t>
  </si>
  <si>
    <t xml:space="preserve">Nutrition program in Spanish for children/youth/adults </t>
  </si>
  <si>
    <t xml:space="preserve">More programs/schools with multicultural/multilingual teachers </t>
  </si>
  <si>
    <t xml:space="preserve">Services with more vision and understanding of the latino community </t>
  </si>
  <si>
    <t xml:space="preserve">Available interpreters in our area </t>
  </si>
  <si>
    <t>ESL/ELL classes with child care, flexible hours and accessible locations</t>
  </si>
  <si>
    <t xml:space="preserve">Bilingual teachers in schools for better communication with families </t>
  </si>
  <si>
    <t xml:space="preserve">Programs that can help us look/find jobs according to schedules and availability </t>
  </si>
  <si>
    <t>Better job sources for Latinos</t>
  </si>
  <si>
    <t xml:space="preserve">Maintenance services: a better service </t>
  </si>
  <si>
    <t>Personal relations services (?)</t>
  </si>
  <si>
    <t xml:space="preserve">Info, education and support for home purchasing  </t>
  </si>
  <si>
    <t>Emergency housing for families who pay rent on the Eastside</t>
  </si>
  <si>
    <t xml:space="preserve">Decent and appropriate housing for latinos (respectable places) </t>
  </si>
  <si>
    <t xml:space="preserve">Services that can help us with low cost/affordable housing </t>
  </si>
  <si>
    <t xml:space="preserve">Need mentoring program for low income latino youth </t>
  </si>
  <si>
    <t xml:space="preserve">Interactive programs for parents and children and teachers </t>
  </si>
  <si>
    <t>Information regarding scholarships</t>
  </si>
  <si>
    <t xml:space="preserve">Services where teachers, parents, and children can be involved and interact in the same place </t>
  </si>
  <si>
    <t>Acess and support to attend Bellevue College</t>
  </si>
  <si>
    <t xml:space="preserve">Scholarshop programs for latino students </t>
  </si>
  <si>
    <t xml:space="preserve">Teach children and youth to respect education </t>
  </si>
  <si>
    <t xml:space="preserve">More and better programs for info, education and integration of parents in schools </t>
  </si>
  <si>
    <t>An organization like el Centro de la Raza</t>
  </si>
  <si>
    <t xml:space="preserve">Help for single mothers/fathers without children </t>
  </si>
  <si>
    <t>Better vigilance services/ police on the Eastside</t>
  </si>
  <si>
    <t xml:space="preserve">Help for single mothers/fathers with children  </t>
  </si>
  <si>
    <t>More places like Jubilee Reach- offers complete services</t>
  </si>
  <si>
    <t xml:space="preserve">More programs that inform us about police services </t>
  </si>
  <si>
    <t>More community events like this one (EP 12/07/16)</t>
  </si>
  <si>
    <t xml:space="preserve">I think there are already services but people don't know how to find or access them. </t>
  </si>
  <si>
    <t>More free public spaces where Latinos can gather</t>
  </si>
  <si>
    <t xml:space="preserve">More surveys to know if people in the community are well and how one can help </t>
  </si>
  <si>
    <t>Lots of community programs for latinos</t>
  </si>
  <si>
    <t>An information center/support for recently arrive people on the Eastside</t>
  </si>
  <si>
    <t xml:space="preserve">Learning community centers for Latinos </t>
  </si>
  <si>
    <t xml:space="preserve">More community info/education about suppport and help </t>
  </si>
  <si>
    <t xml:space="preserve">Free computer programs in Spanish </t>
  </si>
  <si>
    <t xml:space="preserve">Trainings: businesses, small businesses: to provide a better education to our children and have better jobs </t>
  </si>
  <si>
    <t xml:space="preserve">Technical education programs for adults </t>
  </si>
  <si>
    <t xml:space="preserve">More opportunities to integrate into the decision process of local systems, programs, and orgs </t>
  </si>
  <si>
    <t>Classes for parents (parenting?)</t>
  </si>
  <si>
    <t>Q3. What community services and/or programs are needed in Bellevue or your community?</t>
  </si>
  <si>
    <t>Mental &amp; physical health services</t>
  </si>
  <si>
    <t>Community programs</t>
  </si>
  <si>
    <t>Programs for age 0-5</t>
  </si>
  <si>
    <t>Adult education</t>
  </si>
  <si>
    <t>Low income services</t>
  </si>
  <si>
    <t>Out of school programs</t>
  </si>
  <si>
    <t>Work, increased wages</t>
  </si>
  <si>
    <t>W</t>
  </si>
  <si>
    <t>Information &amp; Communication</t>
  </si>
  <si>
    <t>IC</t>
  </si>
  <si>
    <t>HO</t>
  </si>
  <si>
    <t>HE</t>
  </si>
  <si>
    <t>Financial Skills</t>
  </si>
  <si>
    <t>FS</t>
  </si>
  <si>
    <t>Community &amp; Culture</t>
  </si>
  <si>
    <t>Better wages</t>
  </si>
  <si>
    <t>Work</t>
  </si>
  <si>
    <t xml:space="preserve">Have better job opportunities </t>
  </si>
  <si>
    <t xml:space="preserve">Work </t>
  </si>
  <si>
    <t>Motivation</t>
  </si>
  <si>
    <t>Don’t know/am not sure</t>
  </si>
  <si>
    <t>More opportunities</t>
  </si>
  <si>
    <t>More help</t>
  </si>
  <si>
    <t>Self improvement</t>
  </si>
  <si>
    <t xml:space="preserve">Financial assistance for poor families </t>
  </si>
  <si>
    <t>More support (in general)</t>
  </si>
  <si>
    <t>Information about the servicces and support offered by the cities of Bellevue, Kirkland and Redmond</t>
  </si>
  <si>
    <t xml:space="preserve">That parents speak English </t>
  </si>
  <si>
    <t xml:space="preserve">community resources in Spanish  </t>
  </si>
  <si>
    <t xml:space="preserve">Study/learn English </t>
  </si>
  <si>
    <t xml:space="preserve">more information bout benefits </t>
  </si>
  <si>
    <t xml:space="preserve">More people who can provide bilingual services </t>
  </si>
  <si>
    <t>English language skills</t>
  </si>
  <si>
    <t>more information about opportunities in Bellevue</t>
  </si>
  <si>
    <t xml:space="preserve">Have more surveys done so that our values/strengths/challenges can be known &amp; understood </t>
  </si>
  <si>
    <t>More information (in general)</t>
  </si>
  <si>
    <t>Specific help and resources re: immigrantion for latinos on the Eastside</t>
  </si>
  <si>
    <t xml:space="preserve">To have results of surveys we do shared with and explained to us </t>
  </si>
  <si>
    <t xml:space="preserve">Have more communication with programs and the community </t>
  </si>
  <si>
    <t>More access to information</t>
  </si>
  <si>
    <t xml:space="preserve">More information about the progress and growth of our children </t>
  </si>
  <si>
    <t xml:space="preserve">More communication </t>
  </si>
  <si>
    <t xml:space="preserve">Low cost house </t>
  </si>
  <si>
    <t xml:space="preserve">Support with housing services </t>
  </si>
  <si>
    <t>Affordable rents/housing</t>
  </si>
  <si>
    <t>Low cost, decent and safe housing</t>
  </si>
  <si>
    <t xml:space="preserve">Counselors/ psychologists </t>
  </si>
  <si>
    <t>No self negligence (self care)</t>
  </si>
  <si>
    <t xml:space="preserve">Free or low cost family therapy </t>
  </si>
  <si>
    <r>
      <t xml:space="preserve">Financial assistance for </t>
    </r>
    <r>
      <rPr>
        <u/>
        <sz val="11"/>
        <color theme="1"/>
        <rFont val="Calibri"/>
        <family val="2"/>
        <scheme val="minor"/>
      </rPr>
      <t>health</t>
    </r>
    <r>
      <rPr>
        <sz val="11"/>
        <color theme="1"/>
        <rFont val="Calibri"/>
        <family val="2"/>
        <scheme val="minor"/>
      </rPr>
      <t xml:space="preserve"> </t>
    </r>
  </si>
  <si>
    <t xml:space="preserve">Support with health services </t>
  </si>
  <si>
    <t xml:space="preserve">Have more understand regarding the development and growth of children (Ages &amp; Stages) </t>
  </si>
  <si>
    <t xml:space="preserve">Info &amp; education regarding personal finances </t>
  </si>
  <si>
    <t>Saving</t>
  </si>
  <si>
    <t xml:space="preserve">Lack of savings </t>
  </si>
  <si>
    <t xml:space="preserve">Info/ education/help/support for setting up a business </t>
  </si>
  <si>
    <t xml:space="preserve">Financial administration </t>
  </si>
  <si>
    <t xml:space="preserve">Info/ education/help/support for purchasing a home </t>
  </si>
  <si>
    <t xml:space="preserve">Opportunities to continue to be involved and be able to make decisions about children's education in an education system that sometimes parents/families/communities do not understand </t>
  </si>
  <si>
    <t xml:space="preserve">Scholarships for our children/ university </t>
  </si>
  <si>
    <t>Family tutors</t>
  </si>
  <si>
    <t xml:space="preserve">Follow education dreams  </t>
  </si>
  <si>
    <t>More educational programs</t>
  </si>
  <si>
    <t xml:space="preserve">Interest from BSD on  student learning </t>
  </si>
  <si>
    <t>Get involved more with the schools</t>
  </si>
  <si>
    <t>Higher education</t>
  </si>
  <si>
    <t xml:space="preserve">Training workshops </t>
  </si>
  <si>
    <t xml:space="preserve"> Financial assistance for student (for books and schoool supplies) </t>
  </si>
  <si>
    <t>·         Education (in general)</t>
  </si>
  <si>
    <t xml:space="preserve">Helping each other out peacefully </t>
  </si>
  <si>
    <t xml:space="preserve">Teach our children to be independent and to work </t>
  </si>
  <si>
    <t>Parks in my community</t>
  </si>
  <si>
    <t xml:space="preserve">Opportunities to improve as individuals and as a family </t>
  </si>
  <si>
    <t>Know how to connect oneself (depending on circumstances that merit it)</t>
  </si>
  <si>
    <t>Team work</t>
  </si>
  <si>
    <t>Sport activities</t>
  </si>
  <si>
    <t xml:space="preserve">Be less fearful or ashamed/embarassed </t>
  </si>
  <si>
    <t xml:space="preserve">After school places for students </t>
  </si>
  <si>
    <t xml:space="preserve">Social integration with other cultures </t>
  </si>
  <si>
    <t>Organize as latinos</t>
  </si>
  <si>
    <t xml:space="preserve">Programs to keep family as a priority/ more family help </t>
  </si>
  <si>
    <t xml:space="preserve">Retain values </t>
  </si>
  <si>
    <t xml:space="preserve">Programs that offer free child care </t>
  </si>
  <si>
    <t xml:space="preserve">Integrating as a community </t>
  </si>
  <si>
    <t xml:space="preserve">Family events with other hispanic families </t>
  </si>
  <si>
    <t>Valued/appreciated</t>
  </si>
  <si>
    <t xml:space="preserve">Support from the community </t>
  </si>
  <si>
    <t xml:space="preserve">Not threatened </t>
  </si>
  <si>
    <t>Community mentors</t>
  </si>
  <si>
    <t>Get involved in the community</t>
  </si>
  <si>
    <t xml:space="preserve">Family participation/ engagement/involvement </t>
  </si>
  <si>
    <t xml:space="preserve">Feel welcomed (that people are kind and courteous to us) </t>
  </si>
  <si>
    <t>More family unity /family bonding/family environment</t>
  </si>
  <si>
    <t>Not be discriminated</t>
  </si>
  <si>
    <t>Unity /No isolation</t>
  </si>
  <si>
    <t>To feel that we belong in the community</t>
  </si>
  <si>
    <t>Q2. What do families need to thrive in Bellevue or your community?</t>
  </si>
  <si>
    <t>Community and culture</t>
  </si>
  <si>
    <t>Information and communication</t>
  </si>
  <si>
    <t>Racism</t>
  </si>
  <si>
    <t xml:space="preserve">Language &amp; Communication </t>
  </si>
  <si>
    <t>Community Services Programs (kids &amp; adults)</t>
  </si>
  <si>
    <t>Cultural Integration</t>
  </si>
  <si>
    <t>Adult Education (includes ESL)</t>
  </si>
  <si>
    <t>Affordability</t>
  </si>
  <si>
    <t>A</t>
  </si>
  <si>
    <t xml:space="preserve">Better behavior towards latinos in public spaces and by public servants </t>
  </si>
  <si>
    <t xml:space="preserve">That people not be racist on the Eastside </t>
  </si>
  <si>
    <t xml:space="preserve">Pay attention to us! We latinos do not have the same privileges as other people </t>
  </si>
  <si>
    <t xml:space="preserve">To not feel persecuted </t>
  </si>
  <si>
    <t xml:space="preserve">Less racism and more equality and equity </t>
  </si>
  <si>
    <t xml:space="preserve">Nothing/ Don't know/ Am not sure </t>
  </si>
  <si>
    <t>More transporation</t>
  </si>
  <si>
    <t xml:space="preserve">Greater availabiltiy of families and individuals </t>
  </si>
  <si>
    <t xml:space="preserve">Making sure that families/people receive it </t>
  </si>
  <si>
    <t>More motivation</t>
  </si>
  <si>
    <t xml:space="preserve">Know the results of this survey </t>
  </si>
  <si>
    <t>Interpreters</t>
  </si>
  <si>
    <t xml:space="preserve">More hospitals with services provided in Spanish </t>
  </si>
  <si>
    <t xml:space="preserve">Ongoing information nights (not just a one time event) </t>
  </si>
  <si>
    <t>Information About rights</t>
  </si>
  <si>
    <t xml:space="preserve">Information About places that provide services (clothes, food, jobs, etc) </t>
  </si>
  <si>
    <t>Mas información de organizaciones comunitarias en español</t>
  </si>
  <si>
    <t xml:space="preserve">Better communication through flyers </t>
  </si>
  <si>
    <t xml:space="preserve">Better communication via Spanish brochures </t>
  </si>
  <si>
    <t xml:space="preserve">More and better places where information in Spanish can be obtained </t>
  </si>
  <si>
    <t>More communication</t>
  </si>
  <si>
    <t xml:space="preserve">Better communication/information about available community programs in Spanish </t>
  </si>
  <si>
    <t xml:space="preserve">Bilingual employees at places that offer resources </t>
  </si>
  <si>
    <t xml:space="preserve">Identity protection and information </t>
  </si>
  <si>
    <t xml:space="preserve">Legal asylum </t>
  </si>
  <si>
    <t xml:space="preserve">Work towards immigration reform </t>
  </si>
  <si>
    <t xml:space="preserve">Resources and specific help with immigration for Latinos on the Eastside </t>
  </si>
  <si>
    <t xml:space="preserve">Work permits for undocumented people </t>
  </si>
  <si>
    <t xml:space="preserve">Help for older adults/ elderly </t>
  </si>
  <si>
    <t xml:space="preserve">Mentors for adolescents </t>
  </si>
  <si>
    <t>Sports for youth/adolescents</t>
  </si>
  <si>
    <t xml:space="preserve">More support for youth and adults who are studying </t>
  </si>
  <si>
    <t xml:space="preserve">Help for adolecents </t>
  </si>
  <si>
    <t xml:space="preserve">Need more programs for single parents (fathers &amp; mothers) </t>
  </si>
  <si>
    <t>Nice teachers</t>
  </si>
  <si>
    <t>Jubilee REACH in Redmond &amp; Kirkland</t>
  </si>
  <si>
    <t xml:space="preserve">Programs like Jubilee REACH - focuses on people who need it </t>
  </si>
  <si>
    <t>Schools</t>
  </si>
  <si>
    <t xml:space="preserve">Help for parents and children with alcohol and drug problems </t>
  </si>
  <si>
    <t xml:space="preserve">Better protection by the police/ public safety </t>
  </si>
  <si>
    <t xml:space="preserve">More shelters for people who need it </t>
  </si>
  <si>
    <t>Recreation centers</t>
  </si>
  <si>
    <t>Sports</t>
  </si>
  <si>
    <t xml:space="preserve">More programs that offer services in the evenings and weekends </t>
  </si>
  <si>
    <t xml:space="preserve">More places for child care/ adolescents  </t>
  </si>
  <si>
    <t>More programs for Latin families</t>
  </si>
  <si>
    <t xml:space="preserve">Better help centers </t>
  </si>
  <si>
    <t>More foundations that help the Latino community on the Eastside</t>
  </si>
  <si>
    <t xml:space="preserve">Get involved/integrated more </t>
  </si>
  <si>
    <t>Better ways of inviting, integrating and uniting Latinos on the Eastside</t>
  </si>
  <si>
    <t>More trained staff people in businesses and non profits with cultural sensitivity to language and culture in the community</t>
  </si>
  <si>
    <t xml:space="preserve">Superior platforms to show the strengths and abilities of latino students </t>
  </si>
  <si>
    <t>More integration of the cities of Bellevue, Kirkland and Redmond…</t>
  </si>
  <si>
    <t>Unity/No isolation</t>
  </si>
  <si>
    <t xml:space="preserve">More unity </t>
  </si>
  <si>
    <t xml:space="preserve">That we all get involved </t>
  </si>
  <si>
    <t xml:space="preserve">Identify who forms part of the community, its challenges and strengths </t>
  </si>
  <si>
    <t xml:space="preserve">Courteous people to help Hispanic families/community </t>
  </si>
  <si>
    <t>Ways of involving Latin families in activities (family engagement/outreach)</t>
  </si>
  <si>
    <t xml:space="preserve">More and better trained Latino leaders  </t>
  </si>
  <si>
    <t xml:space="preserve">Engaging families (family engagement/outreach) </t>
  </si>
  <si>
    <t xml:space="preserve">Technology knowledge for parents </t>
  </si>
  <si>
    <t xml:space="preserve">Trainings (legal status not mattering) </t>
  </si>
  <si>
    <t>Educate parents</t>
  </si>
  <si>
    <t xml:space="preserve">Free English classes </t>
  </si>
  <si>
    <t xml:space="preserve">English classes with free child care </t>
  </si>
  <si>
    <t xml:space="preserve">Equal pay for women and men </t>
  </si>
  <si>
    <t xml:space="preserve">Ease/opportunities for Latin families on the Eastside to purchase homes </t>
  </si>
  <si>
    <t>More job sources</t>
  </si>
  <si>
    <t>More economic assistance</t>
  </si>
  <si>
    <t xml:space="preserve">Affordable rents </t>
  </si>
  <si>
    <t xml:space="preserve">Better opportunities for low cost/affodable housing </t>
  </si>
  <si>
    <t xml:space="preserve">Have better jobs/ better salaries </t>
  </si>
  <si>
    <t>We need people with charisma and kindness/courtesy</t>
  </si>
  <si>
    <t>I am very happy with the service that we have here in Bellevue</t>
  </si>
  <si>
    <t>Better attitude with/towars the people</t>
  </si>
  <si>
    <t>Share experiences</t>
  </si>
  <si>
    <t xml:space="preserve">Seek strategies to integrate more people into this service/ more participation from the community </t>
  </si>
  <si>
    <t>Workshops for administering our money</t>
  </si>
  <si>
    <t>No/ no comments</t>
  </si>
  <si>
    <t>That there be more buses for students</t>
  </si>
  <si>
    <t>People with a good heart</t>
  </si>
  <si>
    <t xml:space="preserve">Provide more motivation for hispanics </t>
  </si>
  <si>
    <t>Learn more about our cultures</t>
  </si>
  <si>
    <t xml:space="preserve">Have recreation centers for adolescents </t>
  </si>
  <si>
    <t xml:space="preserve">Better services at a lower cost </t>
  </si>
  <si>
    <t>How can we become more involved as a community?</t>
  </si>
  <si>
    <t xml:space="preserve">That there were more free English classes. </t>
  </si>
  <si>
    <t xml:space="preserve">Help us hispanics get more involved in the community </t>
  </si>
  <si>
    <t>More tolerance towards Hispanics</t>
  </si>
  <si>
    <t xml:space="preserve">Drug legalization: youth are out too late and they are under the influence of drugs </t>
  </si>
  <si>
    <t xml:space="preserve">Trainings to create employment and be a business owner </t>
  </si>
  <si>
    <t xml:space="preserve">Workshops for time and money management </t>
  </si>
  <si>
    <t xml:space="preserve">Suuport youth and parents in family therapies </t>
  </si>
  <si>
    <t xml:space="preserve">More equality/equity with hispanics </t>
  </si>
  <si>
    <t xml:space="preserve">More respect for the people who are seeking help on the Eastside </t>
  </si>
  <si>
    <t xml:space="preserve">Let us know if there is some way to collaborate in the community </t>
  </si>
  <si>
    <t>Inform the community of any changes within the community in 2017</t>
  </si>
  <si>
    <t xml:space="preserve">That the govt continues to support people </t>
  </si>
  <si>
    <t>That teachers not be racist</t>
  </si>
  <si>
    <t xml:space="preserve">Have more meetings/events on weekends </t>
  </si>
  <si>
    <t>Opportunities to study at Bellevue College</t>
  </si>
  <si>
    <t xml:space="preserve">Get to know what the results of this survey are and the action to take </t>
  </si>
  <si>
    <t xml:space="preserve">Find bilingual people who can support us/ help us navigate the system </t>
  </si>
  <si>
    <t xml:space="preserve">Provide more support for hispanics </t>
  </si>
  <si>
    <t>Approach families</t>
  </si>
  <si>
    <t>Offer more info and resources about the immigration process for families on the Eastside</t>
  </si>
  <si>
    <t xml:space="preserve">That clinics provide more services to the community because sometimes they are limited </t>
  </si>
  <si>
    <t xml:space="preserve">Pay attention to the needs of each family </t>
  </si>
  <si>
    <t>wellness services</t>
  </si>
  <si>
    <t>mental health services (children, youth &amp; adults)</t>
  </si>
  <si>
    <t>MH</t>
  </si>
  <si>
    <t>more services in Spanish (regular and low-income)</t>
  </si>
  <si>
    <t>access for undocumented population</t>
  </si>
  <si>
    <t>IS</t>
  </si>
  <si>
    <t>Don't know / am not sure / none</t>
  </si>
  <si>
    <t>Affordable health services</t>
  </si>
  <si>
    <t xml:space="preserve">Family physical exercise programs </t>
  </si>
  <si>
    <t>Nutrition services</t>
  </si>
  <si>
    <t>Mental health services for adults</t>
  </si>
  <si>
    <t xml:space="preserve">Mental health services for children </t>
  </si>
  <si>
    <t xml:space="preserve">Mental health services for youth </t>
  </si>
  <si>
    <t xml:space="preserve">More services/programs in Spanish </t>
  </si>
  <si>
    <t xml:space="preserve">More services/programs in Spanish for low income people </t>
  </si>
  <si>
    <t xml:space="preserve">Better and more accessible services for undocumented people </t>
  </si>
  <si>
    <t xml:space="preserve">More education services in case of an emergency </t>
  </si>
  <si>
    <t xml:space="preserve">Spanish health classes for parents </t>
  </si>
  <si>
    <t xml:space="preserve">More resources that can help us improve communication with our children </t>
  </si>
  <si>
    <t>None</t>
  </si>
  <si>
    <t>Don’t know/Am not sure</t>
  </si>
  <si>
    <t xml:space="preserve">Assistence programs for single people </t>
  </si>
  <si>
    <t xml:space="preserve">Free or assistance with cost of medicines </t>
  </si>
  <si>
    <t xml:space="preserve">More special services for low income children 0-5 </t>
  </si>
  <si>
    <r>
      <t>Low cost or free d</t>
    </r>
    <r>
      <rPr>
        <u/>
        <sz val="11"/>
        <rFont val="Calibri"/>
        <family val="2"/>
        <scheme val="minor"/>
      </rPr>
      <t>rug &amp; alcohol</t>
    </r>
    <r>
      <rPr>
        <sz val="11"/>
        <rFont val="Calibri"/>
        <family val="2"/>
        <scheme val="minor"/>
      </rPr>
      <t xml:space="preserve"> resources or rehab clinics</t>
    </r>
  </si>
  <si>
    <t>More special health services for men/low cost or free</t>
  </si>
  <si>
    <t>More special health services for women/low cost or free</t>
  </si>
  <si>
    <r>
      <t>Ophthalmologist services (</t>
    </r>
    <r>
      <rPr>
        <u/>
        <sz val="11"/>
        <rFont val="Calibri"/>
        <family val="2"/>
        <scheme val="minor"/>
      </rPr>
      <t>vision</t>
    </r>
    <r>
      <rPr>
        <sz val="11"/>
        <rFont val="Calibri"/>
        <family val="2"/>
        <scheme val="minor"/>
      </rPr>
      <t>)</t>
    </r>
  </si>
  <si>
    <t xml:space="preserve">Free or low cost health services </t>
  </si>
  <si>
    <r>
      <t>Free or low cost d</t>
    </r>
    <r>
      <rPr>
        <u/>
        <sz val="11"/>
        <rFont val="Calibri"/>
        <family val="2"/>
        <scheme val="minor"/>
      </rPr>
      <t>ental</t>
    </r>
    <r>
      <rPr>
        <sz val="11"/>
        <rFont val="Calibri"/>
        <family val="2"/>
        <scheme val="minor"/>
      </rPr>
      <t xml:space="preserve"> services </t>
    </r>
  </si>
  <si>
    <t>Rights</t>
  </si>
  <si>
    <t>Maintenance problems</t>
  </si>
  <si>
    <t>M</t>
  </si>
  <si>
    <t>AM</t>
  </si>
  <si>
    <t>Affordability - rents are too high and continue to rise</t>
  </si>
  <si>
    <t xml:space="preserve">We cannot complain about anything or rent because we then we would be thrown out of apartment </t>
  </si>
  <si>
    <t xml:space="preserve">The appliances are too and don't work in my apartment </t>
  </si>
  <si>
    <t xml:space="preserve">The fire alarms/sensors don't work </t>
  </si>
  <si>
    <t>Too humid</t>
  </si>
  <si>
    <t xml:space="preserve">There is a lot of mold and the light bulbs have bad electrical current </t>
  </si>
  <si>
    <t xml:space="preserve">In my housing/ apartment there is a bedbug infestation/other plagues </t>
  </si>
  <si>
    <t xml:space="preserve">The housing we can afford are bad or deplorable </t>
  </si>
  <si>
    <t xml:space="preserve">That more apartments had recreation areas (pools, club house etc.) for my family since I cannot pay for these services </t>
  </si>
  <si>
    <t xml:space="preserve">Yes for now I don't have anywhere to live and I am lent a place to live </t>
  </si>
  <si>
    <t xml:space="preserve">I don’t qualify for my own housing </t>
  </si>
  <si>
    <t xml:space="preserve">Every 6 months are rent is increased but the apartment conditions do not improve and we cannot have pets </t>
  </si>
  <si>
    <t xml:space="preserve">Each year rents go up and each year we look and move to a cheaper place </t>
  </si>
  <si>
    <t xml:space="preserve">People/ families need stable rents </t>
  </si>
  <si>
    <t>Rents are too high</t>
  </si>
  <si>
    <t xml:space="preserve">Rents are high and the places are not the best or appropriate to raise a family </t>
  </si>
  <si>
    <t>Rents are excessive for us on the eastside</t>
  </si>
  <si>
    <t>b. Yes-What are the issues?</t>
  </si>
  <si>
    <t>Question E. Do you have any issues w/ your home?</t>
  </si>
  <si>
    <t>Requirements</t>
  </si>
  <si>
    <t>UR</t>
  </si>
  <si>
    <t>Rights of Renters</t>
  </si>
  <si>
    <t>RR</t>
  </si>
  <si>
    <t>Navigating the System</t>
  </si>
  <si>
    <t>Language - need information in Spanish</t>
  </si>
  <si>
    <t>Immigration Status</t>
  </si>
  <si>
    <t>Finanicial Literacy</t>
  </si>
  <si>
    <t>Affordability - need info on lower cost options, need more lower cost options</t>
  </si>
  <si>
    <t xml:space="preserve">I don't understand the information/ the requirements that we are asked for in order to rent </t>
  </si>
  <si>
    <t>I don’t understand the information/ requirement needed to buy a home</t>
  </si>
  <si>
    <r>
      <t xml:space="preserve">To know our  </t>
    </r>
    <r>
      <rPr>
        <u/>
        <sz val="11"/>
        <rFont val="Calibri"/>
        <family val="2"/>
        <scheme val="minor"/>
      </rPr>
      <t>rights as renters</t>
    </r>
  </si>
  <si>
    <t>Have good and honest agents</t>
  </si>
  <si>
    <t>Information about Section 8</t>
  </si>
  <si>
    <t xml:space="preserve">I don't know/Am not sure / Don't know what I am supposed to know </t>
  </si>
  <si>
    <t xml:space="preserve">Know where to go where they don't help us find affordable housing </t>
  </si>
  <si>
    <t xml:space="preserve">Know where to go that doesn't set us up with so many obstacles </t>
  </si>
  <si>
    <t xml:space="preserve">Having this information/ education in an easier way to understand </t>
  </si>
  <si>
    <t>Everything</t>
  </si>
  <si>
    <t xml:space="preserve">Most of the information and resources are in English and we need info in Spanish </t>
  </si>
  <si>
    <t xml:space="preserve">Am not sure that I can buy a home being undocumented. Would I be at risk? </t>
  </si>
  <si>
    <t>No because to buy a house you need a SS#</t>
  </si>
  <si>
    <t>How much would a down payment to buy a house be?</t>
  </si>
  <si>
    <t xml:space="preserve">Financial education/ information regarding bank loans </t>
  </si>
  <si>
    <t xml:space="preserve">How to create or improve credit/ credit score </t>
  </si>
  <si>
    <t xml:space="preserve">Due to inspection cost/ how do you remove this cost </t>
  </si>
  <si>
    <t xml:space="preserve">Nothing because I am never going to qualify to buy a home </t>
  </si>
  <si>
    <t xml:space="preserve">There is a lot of gentrification on the eastside- this means inequality and inequity </t>
  </si>
  <si>
    <t xml:space="preserve">We need specific information regarding cheaper rent in the Bellevue area </t>
  </si>
  <si>
    <t>Question D. What else do you need to know about renting or owning a home in in Bellevue, Redmond and Kirkland?</t>
  </si>
  <si>
    <t>Yes</t>
  </si>
  <si>
    <t>Too many barriers (information, real help, language)</t>
  </si>
  <si>
    <t>Yes in Lake Hills</t>
  </si>
  <si>
    <t xml:space="preserve">Yes </t>
  </si>
  <si>
    <t>Not sure/Not very well</t>
  </si>
  <si>
    <t xml:space="preserve">No because I have never been nor will I be a home owner </t>
  </si>
  <si>
    <t xml:space="preserve">A little </t>
  </si>
  <si>
    <t xml:space="preserve">Yes but we need real sources that do work </t>
  </si>
  <si>
    <t xml:space="preserve">We don't have access to this information in Spanish </t>
  </si>
  <si>
    <t>I would like to have this information</t>
  </si>
  <si>
    <t>Question C. Do you know/ understand housing laws and tenant rights?</t>
  </si>
  <si>
    <t>Unaffordable</t>
  </si>
  <si>
    <t>I am never helped</t>
  </si>
  <si>
    <t>Not interested</t>
  </si>
  <si>
    <t>NA</t>
  </si>
  <si>
    <t>need more information</t>
  </si>
  <si>
    <t>Structural Barriers</t>
  </si>
  <si>
    <t>Not all of us work for Microsoft</t>
  </si>
  <si>
    <t xml:space="preserve">The cost is high for a single mother/father </t>
  </si>
  <si>
    <t>Rents are too high and unaffordablefor Latino single parents</t>
  </si>
  <si>
    <t>I could never buy a house with my salary (!)</t>
  </si>
  <si>
    <r>
      <t xml:space="preserve">We have looked and there are only apartments for $1500 </t>
    </r>
    <r>
      <rPr>
        <sz val="11"/>
        <rFont val="Arial"/>
        <family val="2"/>
      </rPr>
      <t>˃</t>
    </r>
  </si>
  <si>
    <t xml:space="preserve">The cost of housing on the Eastside is to expensive </t>
  </si>
  <si>
    <t xml:space="preserve">Lack of help for low income people </t>
  </si>
  <si>
    <t xml:space="preserve">Rents are too high and unaffordablefor low income Latinos </t>
  </si>
  <si>
    <t xml:space="preserve">Haven't been interested in finding out </t>
  </si>
  <si>
    <t>No/I don't know</t>
  </si>
  <si>
    <t xml:space="preserve">We need information about renting </t>
  </si>
  <si>
    <t xml:space="preserve">I don't know where there are any/how to find affordable housing </t>
  </si>
  <si>
    <t xml:space="preserve">Some housing is only for single people and not entire families </t>
  </si>
  <si>
    <t xml:space="preserve">Yes but waiting lists are too long </t>
  </si>
  <si>
    <t xml:space="preserve">We are not allowed/don't qualify for gooding housing </t>
  </si>
  <si>
    <t xml:space="preserve">One/ families don't qualify because of immigration status </t>
  </si>
  <si>
    <t>B. If No, why not?</t>
  </si>
  <si>
    <t>Yes, it is available and accessible</t>
  </si>
  <si>
    <t>Yes, there is help to get housing</t>
  </si>
  <si>
    <t>Yes, but still cost is too high or not enough</t>
  </si>
  <si>
    <t xml:space="preserve">Bellevue rents are reasonable/ not everything is expensive </t>
  </si>
  <si>
    <t xml:space="preserve">Where we live everything is within our reach/means </t>
  </si>
  <si>
    <t>Yes but traffic is very bad</t>
  </si>
  <si>
    <t xml:space="preserve">I have already research for the information </t>
  </si>
  <si>
    <t xml:space="preserve">The Navigators help us </t>
  </si>
  <si>
    <t>Yes am part of KC Housing Authority program</t>
  </si>
  <si>
    <t>Yes we are given information at Stevenson</t>
  </si>
  <si>
    <t>There is govt help</t>
  </si>
  <si>
    <t xml:space="preserve">I use this resource/ I am helped with paying the rent </t>
  </si>
  <si>
    <t>There is accessible housing - prices aren't</t>
  </si>
  <si>
    <t xml:space="preserve">Yes but we need more affordable housing </t>
  </si>
  <si>
    <t>Yes but everything is high cost</t>
  </si>
  <si>
    <t>A. If Yes, how?</t>
  </si>
  <si>
    <r>
      <t>a.</t>
    </r>
    <r>
      <rPr>
        <b/>
        <sz val="7"/>
        <color rgb="FFF57E20"/>
        <rFont val="Times New Roman"/>
        <family val="1"/>
      </rPr>
      <t xml:space="preserve">      </t>
    </r>
    <r>
      <rPr>
        <b/>
        <sz val="11"/>
        <color rgb="FFF57E20"/>
        <rFont val="Calibri"/>
        <family val="2"/>
        <scheme val="minor"/>
      </rPr>
      <t xml:space="preserve">No ____ </t>
    </r>
  </si>
  <si>
    <t>Amenities - would like more amenities</t>
  </si>
  <si>
    <t>Peer to Peer</t>
  </si>
  <si>
    <t>PTP</t>
  </si>
  <si>
    <t>Medical (Physical &amp;  Mental)</t>
  </si>
  <si>
    <t>Government</t>
  </si>
  <si>
    <t>Faith Based</t>
  </si>
  <si>
    <t>FB</t>
  </si>
  <si>
    <t>Community Based Organization</t>
  </si>
  <si>
    <t>City</t>
  </si>
  <si>
    <t>I have been a volunteer</t>
  </si>
  <si>
    <t>Help from other latinos</t>
  </si>
  <si>
    <t>Eastside Public Health</t>
  </si>
  <si>
    <t>Help/Health Point</t>
  </si>
  <si>
    <t xml:space="preserve">Dental services </t>
  </si>
  <si>
    <t>Mental health services</t>
  </si>
  <si>
    <t xml:space="preserve">Hospitals </t>
  </si>
  <si>
    <t>Planned Parenthood</t>
  </si>
  <si>
    <t>Sea Mar</t>
  </si>
  <si>
    <t xml:space="preserve">Health: medical coupon </t>
  </si>
  <si>
    <t>Clinics: Redmond, Bellevue</t>
  </si>
  <si>
    <t>Health services (health in general)</t>
  </si>
  <si>
    <t>Eastgate Clinic/Hospital</t>
  </si>
  <si>
    <t>EBT (?) = food stamps</t>
  </si>
  <si>
    <t xml:space="preserve"> 211 program</t>
  </si>
  <si>
    <t xml:space="preserve">Public Health-Local Hazadust Waste Management Program/Environmental health </t>
  </si>
  <si>
    <t>DSHS</t>
  </si>
  <si>
    <t>Work Source</t>
  </si>
  <si>
    <t>WIC</t>
  </si>
  <si>
    <t>Public transportation</t>
  </si>
  <si>
    <t>St. Louise Church</t>
  </si>
  <si>
    <t>Head Start</t>
  </si>
  <si>
    <t>ESL: Kirkland school, they gave us a computer</t>
  </si>
  <si>
    <t>School District (district not id)</t>
  </si>
  <si>
    <t>Bellvue School District : scholarships</t>
  </si>
  <si>
    <t>Bellevue College</t>
  </si>
  <si>
    <r>
      <rPr>
        <u/>
        <sz val="11"/>
        <rFont val="Calibri"/>
        <family val="2"/>
        <scheme val="minor"/>
      </rPr>
      <t>English</t>
    </r>
    <r>
      <rPr>
        <sz val="11"/>
        <rFont val="Calibri"/>
        <family val="2"/>
        <scheme val="minor"/>
      </rPr>
      <t xml:space="preserve"> classes </t>
    </r>
  </si>
  <si>
    <t>Family Connection Center-Stevenson</t>
  </si>
  <si>
    <t>Classes:  ESL, GED</t>
  </si>
  <si>
    <t xml:space="preserve">Schools: my children's </t>
  </si>
  <si>
    <t>El Centro de la Raza</t>
  </si>
  <si>
    <t>Salvation Army</t>
  </si>
  <si>
    <t>Baby Corner</t>
  </si>
  <si>
    <t>Life Spring</t>
  </si>
  <si>
    <t>Health fairs</t>
  </si>
  <si>
    <t xml:space="preserve">Hopelink: Life Wifer- Domestive Violence services </t>
  </si>
  <si>
    <t>Goodwill (Tax Services)</t>
  </si>
  <si>
    <t>Help from community organizations</t>
  </si>
  <si>
    <t>Food bank</t>
  </si>
  <si>
    <t>Jubilee Reach</t>
  </si>
  <si>
    <t xml:space="preserve">Hopelink: food bank/food services, English classes </t>
  </si>
  <si>
    <t>Redmond Senior Center</t>
  </si>
  <si>
    <t xml:space="preserve">City Hall: Scholarships for children program </t>
  </si>
  <si>
    <t>Belleveue Community Center</t>
  </si>
  <si>
    <t>Cultural navigator</t>
  </si>
  <si>
    <t xml:space="preserve">Community Center </t>
  </si>
  <si>
    <t xml:space="preserve">Recreation services: soccer/footbal fields </t>
  </si>
  <si>
    <t>Mini City Hall-Redmond</t>
  </si>
  <si>
    <t>Parks</t>
  </si>
  <si>
    <t>Other services in Seattle</t>
  </si>
  <si>
    <t>Library</t>
  </si>
  <si>
    <t xml:space="preserve">Sports program for children/youth </t>
  </si>
  <si>
    <t>Different community services on the Eastside</t>
  </si>
  <si>
    <t>None/Don't know/Not sure</t>
  </si>
  <si>
    <t>Q2. What community services have you used before on the Eastside?</t>
  </si>
  <si>
    <t>I Don't Know</t>
  </si>
  <si>
    <t>Internet</t>
  </si>
  <si>
    <t>Health Care Provider</t>
  </si>
  <si>
    <t>Family, friend, neighbor</t>
  </si>
  <si>
    <t>FFN</t>
  </si>
  <si>
    <t>Faith-based</t>
  </si>
  <si>
    <t>Eastside Academy</t>
  </si>
  <si>
    <t>Schools: counselor, connection center, Lake Hills</t>
  </si>
  <si>
    <t>Family Connection (Stevenson)</t>
  </si>
  <si>
    <t>I don't know / not sure / nowhere</t>
  </si>
  <si>
    <t>Internet (app not specified)</t>
  </si>
  <si>
    <t>Help/Health Point: Redmond</t>
  </si>
  <si>
    <t>Sea Mar: Eastgate</t>
  </si>
  <si>
    <t>Hospital</t>
  </si>
  <si>
    <t>Clinic</t>
  </si>
  <si>
    <t>Eastgate Clinic</t>
  </si>
  <si>
    <t>Orca card</t>
  </si>
  <si>
    <t>211 program</t>
  </si>
  <si>
    <t>Mini City Hall</t>
  </si>
  <si>
    <t>Housing: DSHS King County Housing- low cost</t>
  </si>
  <si>
    <t>City Hall</t>
  </si>
  <si>
    <t>Need to ask people</t>
  </si>
  <si>
    <t>With my family</t>
  </si>
  <si>
    <t>With friends, family or neighbors</t>
  </si>
  <si>
    <t>Church (name or denomination not identified)</t>
  </si>
  <si>
    <t>St. Louise Catholic Church</t>
  </si>
  <si>
    <t>Recreation places</t>
  </si>
  <si>
    <t>Latino Promotor</t>
  </si>
  <si>
    <t>Y.E.S</t>
  </si>
  <si>
    <t>Community Centers</t>
  </si>
  <si>
    <t>Hopelink: food bank</t>
  </si>
  <si>
    <t>Hopelink</t>
  </si>
  <si>
    <t>Q4. Where do you go to find assistance and/or resources for you and family in Bellevue or your community?</t>
  </si>
  <si>
    <t>Wellness</t>
  </si>
  <si>
    <t>Programs / Jubilee Reach</t>
  </si>
  <si>
    <t>None/No/Am not sure</t>
  </si>
  <si>
    <t>Insurance</t>
  </si>
  <si>
    <t xml:space="preserve">Hospital </t>
  </si>
  <si>
    <t>Dental services</t>
  </si>
  <si>
    <t>Clinics</t>
  </si>
  <si>
    <t xml:space="preserve">Classes to stop smoking </t>
  </si>
  <si>
    <t>Health check ups</t>
  </si>
  <si>
    <t>Al-Anon</t>
  </si>
  <si>
    <t>No/None/Am not sure</t>
  </si>
  <si>
    <t>Amerigroup</t>
  </si>
  <si>
    <t>WA APPLE Health Care</t>
  </si>
  <si>
    <t>APPLE Health</t>
  </si>
  <si>
    <t>Molina Healthcare</t>
  </si>
  <si>
    <t xml:space="preserve">I have medical insurance </t>
  </si>
  <si>
    <t>Children's Hospital</t>
  </si>
  <si>
    <t>Overlake</t>
  </si>
  <si>
    <t>Hospitals</t>
  </si>
  <si>
    <t>SCA by the state govt</t>
  </si>
  <si>
    <t>Medicare</t>
  </si>
  <si>
    <t xml:space="preserve">Medical and food coupons  </t>
  </si>
  <si>
    <t>Allegro Pediatric</t>
  </si>
  <si>
    <t>ICHS</t>
  </si>
  <si>
    <t>Public Health</t>
  </si>
  <si>
    <t>Eastgate</t>
  </si>
  <si>
    <t>1. What health services or programs do you and/or your family use?</t>
  </si>
  <si>
    <t>Jubilee REACH</t>
  </si>
  <si>
    <t>Medical clinics</t>
  </si>
  <si>
    <t>Government health programs</t>
  </si>
  <si>
    <t>Wait Time</t>
  </si>
  <si>
    <t>WT</t>
  </si>
  <si>
    <t>Service</t>
  </si>
  <si>
    <t>Cost</t>
  </si>
  <si>
    <t>Access</t>
  </si>
  <si>
    <t xml:space="preserve">Eastgate, long waits to receive services </t>
  </si>
  <si>
    <t>Sea Mar,long waits to receive services</t>
  </si>
  <si>
    <t xml:space="preserve">Clinics/health services: they keep us waiting too long before receiving attention </t>
  </si>
  <si>
    <t xml:space="preserve">We need better customer service for the Latino customer </t>
  </si>
  <si>
    <t xml:space="preserve">Have more bilingual doctors who have experience treating families/individuals </t>
  </si>
  <si>
    <t xml:space="preserve">Use interpreters - I feel like they don't say or interpret what one says to them </t>
  </si>
  <si>
    <t xml:space="preserve">I don't qualify for Obamacare because I am undocumented </t>
  </si>
  <si>
    <t xml:space="preserve">There is a lot of discrimination in order to use food coupons </t>
  </si>
  <si>
    <t>Yes, but I don’t know how to describe it …</t>
  </si>
  <si>
    <t xml:space="preserve">High cost services </t>
  </si>
  <si>
    <r>
      <rPr>
        <u/>
        <sz val="11"/>
        <rFont val="Calibri"/>
        <family val="2"/>
        <scheme val="minor"/>
      </rPr>
      <t>Specialized</t>
    </r>
    <r>
      <rPr>
        <sz val="11"/>
        <rFont val="Calibri"/>
        <family val="2"/>
        <scheme val="minor"/>
      </rPr>
      <t xml:space="preserve"> services are ver expensive/ we need low cost or free services </t>
    </r>
  </si>
  <si>
    <t xml:space="preserve">Sometimes it is confusing to understand how insurance(s) work </t>
  </si>
  <si>
    <t xml:space="preserve">There are many resources but I don’t know anyone who can help me </t>
  </si>
  <si>
    <t xml:space="preserve">Better access to services </t>
  </si>
  <si>
    <t xml:space="preserve">Under my coverage I can only see certain doctors </t>
  </si>
  <si>
    <t>B. Challenges/Obstacles?</t>
  </si>
  <si>
    <t>Good Programs</t>
  </si>
  <si>
    <t>Helpful</t>
  </si>
  <si>
    <t>Friendly</t>
  </si>
  <si>
    <t>Excellent</t>
  </si>
  <si>
    <t>Very Good</t>
  </si>
  <si>
    <t>VG</t>
  </si>
  <si>
    <t>Good</t>
  </si>
  <si>
    <t>Satisfied</t>
  </si>
  <si>
    <t>Very good</t>
  </si>
  <si>
    <t>Haven't suffered any discrimination</t>
  </si>
  <si>
    <t>Satisfied with the services</t>
  </si>
  <si>
    <t xml:space="preserve">Good experiences with the parks </t>
  </si>
  <si>
    <t xml:space="preserve">Health services offer interpreters during appts </t>
  </si>
  <si>
    <t xml:space="preserve">Housing program for low income people </t>
  </si>
  <si>
    <t xml:space="preserve">City sports program </t>
  </si>
  <si>
    <t xml:space="preserve">Easy payment plan for services </t>
  </si>
  <si>
    <t>There is a lot of help for Latinos</t>
  </si>
  <si>
    <t xml:space="preserve">Good they have helped me with my cancer </t>
  </si>
  <si>
    <t xml:space="preserve">Good care/treamtent by the doctors </t>
  </si>
  <si>
    <t xml:space="preserve">Good services for low income people </t>
  </si>
  <si>
    <t xml:space="preserve">Good service </t>
  </si>
  <si>
    <t xml:space="preserve">They are friendly, well mannered in the services </t>
  </si>
  <si>
    <t xml:space="preserve">They are friendly, well mannered </t>
  </si>
  <si>
    <t>A. Positive Experiences:</t>
  </si>
  <si>
    <t>Support (general, unspecified)</t>
  </si>
  <si>
    <t>Linguistic/Cultural Importance</t>
  </si>
  <si>
    <t>Economy &amp; Employment</t>
  </si>
  <si>
    <t>EE</t>
  </si>
  <si>
    <t>Community (Recreation, Safety, Culture)</t>
  </si>
  <si>
    <t>Basic Needs (Food, Housing, Transportation)</t>
  </si>
  <si>
    <t>BN</t>
  </si>
  <si>
    <t>Everything works</t>
  </si>
  <si>
    <t>Some programs offer good customer service</t>
  </si>
  <si>
    <t>Good benefits and help</t>
  </si>
  <si>
    <t>Government opportunities</t>
  </si>
  <si>
    <t>Support</t>
  </si>
  <si>
    <t>If a program is more than 5 years old, those are the ones that work</t>
  </si>
  <si>
    <t xml:space="preserve">I don't know/ Am not sure </t>
  </si>
  <si>
    <t xml:space="preserve">Faith communities in Spanish </t>
  </si>
  <si>
    <t>Community navigator/speak our language</t>
  </si>
  <si>
    <t>Entre Hermanos</t>
  </si>
  <si>
    <t>Cultural navigator+B85</t>
  </si>
  <si>
    <t xml:space="preserve">Integration into Bellevue's multicultural community  </t>
  </si>
  <si>
    <t>Opportunities for people who want to help like the Promotores</t>
  </si>
  <si>
    <t>The language</t>
  </si>
  <si>
    <t xml:space="preserve">More trust between service providers and particpant </t>
  </si>
  <si>
    <t>I hope that these surveys are useful</t>
  </si>
  <si>
    <t xml:space="preserve">Services with bilingual representation </t>
  </si>
  <si>
    <t>Dental programs</t>
  </si>
  <si>
    <t>Medical programs</t>
  </si>
  <si>
    <t xml:space="preserve">Accesible (community) clinics </t>
  </si>
  <si>
    <t>Health services</t>
  </si>
  <si>
    <t>It is an area with lots of work and prosperity</t>
  </si>
  <si>
    <t xml:space="preserve">Information about financial knowledge (like buying a house, car, major purchases) </t>
  </si>
  <si>
    <t>My work</t>
  </si>
  <si>
    <t>There are jobs/employment</t>
  </si>
  <si>
    <t>Road safety education</t>
  </si>
  <si>
    <t>Have more meetings with schools</t>
  </si>
  <si>
    <t>Schools in Bellevue</t>
  </si>
  <si>
    <t>Economic resources for study</t>
  </si>
  <si>
    <t>Stores are nearby, we can walk</t>
  </si>
  <si>
    <t>The police</t>
  </si>
  <si>
    <t>The cleanliness of public areas</t>
  </si>
  <si>
    <t>Summer camps</t>
  </si>
  <si>
    <t xml:space="preserve">Security on the Eastside </t>
  </si>
  <si>
    <t>Help centers</t>
  </si>
  <si>
    <t>Share information</t>
  </si>
  <si>
    <t>Programs such as Jubilee REACH</t>
  </si>
  <si>
    <t>Sports programs for our children</t>
  </si>
  <si>
    <t>Keeping me informed</t>
  </si>
  <si>
    <t>Communication</t>
  </si>
  <si>
    <t>Families help as much as they can when they can</t>
  </si>
  <si>
    <t>Community centers in Bellevue</t>
  </si>
  <si>
    <t>Unity/solidarity</t>
  </si>
  <si>
    <t xml:space="preserve">Security/protection/ tranquility </t>
  </si>
  <si>
    <t>Good help system</t>
  </si>
  <si>
    <t>Services for the community</t>
  </si>
  <si>
    <t xml:space="preserve">Help for the community </t>
  </si>
  <si>
    <t>Programs like St. Vincent de Paul</t>
  </si>
  <si>
    <t>Operation School Bell</t>
  </si>
  <si>
    <t>Family assistance programs</t>
  </si>
  <si>
    <t>Stevenson's Connection Center</t>
  </si>
  <si>
    <t xml:space="preserve">Transportation discount </t>
  </si>
  <si>
    <t xml:space="preserve">Transportation service </t>
  </si>
  <si>
    <t>Free food for children at schools</t>
  </si>
  <si>
    <t xml:space="preserve">Food assistance </t>
  </si>
  <si>
    <t>Assistance with housing</t>
  </si>
  <si>
    <t>Family centers</t>
  </si>
  <si>
    <t>3. What is working well for families and individuals in Bellevue, Redmond and Kirkland?</t>
  </si>
  <si>
    <t>Q5.  What are your comments about accessibility and affordability for the following services?</t>
  </si>
  <si>
    <t xml:space="preserve">A. Legal services: </t>
  </si>
  <si>
    <t xml:space="preserve">I don't have access or a means to pay for these services </t>
  </si>
  <si>
    <t xml:space="preserve">Little accessibility </t>
  </si>
  <si>
    <t xml:space="preserve">We need more free legal services in the community </t>
  </si>
  <si>
    <t xml:space="preserve">Haven't used /don't need this service </t>
  </si>
  <si>
    <t>I am going to go to a legal clinic</t>
  </si>
  <si>
    <t>ELAP</t>
  </si>
  <si>
    <t>Mexican Consulate</t>
  </si>
  <si>
    <t>Poor accessibility</t>
  </si>
  <si>
    <t xml:space="preserve">Don't need </t>
  </si>
  <si>
    <t>Satisfied with providers (21 Progress, legal clinic, ELAP, city hall, Hopelink, Mexican consulate)</t>
  </si>
  <si>
    <t xml:space="preserve">B.     Immigration: </t>
  </si>
  <si>
    <t xml:space="preserve">I don't have info, access or means to pay for these services </t>
  </si>
  <si>
    <t>Little accessibility</t>
  </si>
  <si>
    <t>NWIRP</t>
  </si>
  <si>
    <t xml:space="preserve">Yes the majority of these places only offer advice </t>
  </si>
  <si>
    <t>Services in Seattle</t>
  </si>
  <si>
    <t>Don't need</t>
  </si>
  <si>
    <t>Satisfied(NWIRP, City Hall)</t>
  </si>
  <si>
    <t>C.     Labor &amp; Industries (L&amp;I):</t>
  </si>
  <si>
    <t>I don't have info or access to these services /there is no support</t>
  </si>
  <si>
    <t xml:space="preserve">L&amp;I takes a lot from our check for this … when you need them they set up to many obstacles and provide really bad service </t>
  </si>
  <si>
    <t xml:space="preserve">I don't know if I would have to pay for this </t>
  </si>
  <si>
    <t xml:space="preserve">This is a very confusing service/ I don't understand it </t>
  </si>
  <si>
    <t>I don't know what this is</t>
  </si>
  <si>
    <t xml:space="preserve">Yes because it is discounted from my paycheck </t>
  </si>
  <si>
    <t xml:space="preserve">Yes, I could look into this in case I needed it </t>
  </si>
  <si>
    <t>Lack of access</t>
  </si>
  <si>
    <t>Bad Service</t>
  </si>
  <si>
    <t>Confusion</t>
  </si>
  <si>
    <t>Not applicable</t>
  </si>
  <si>
    <t>Yes, I have access to services and am satisfied</t>
  </si>
  <si>
    <t>D. Programs for single parents</t>
  </si>
  <si>
    <t xml:space="preserve">I wouldn't be able to pay for this service </t>
  </si>
  <si>
    <t>I don't have this information</t>
  </si>
  <si>
    <t xml:space="preserve">We need support groups for single parents - we have lots of responsibility </t>
  </si>
  <si>
    <t xml:space="preserve">These services are needed, it is difficult being a single parent </t>
  </si>
  <si>
    <t xml:space="preserve">Very important and necessary services! Lots of single parents need support/help with how to deal with 'difficult' situations with our children/ families </t>
  </si>
  <si>
    <t xml:space="preserve">There is a need for different types of classes for parents. The parent community is very diverse and there is lot of social/cultural/educational confusion about what it means to be a parent in this country... especially if the parent are young </t>
  </si>
  <si>
    <t xml:space="preserve">I haven't used/I don't need these services </t>
  </si>
  <si>
    <t>Yes at church</t>
  </si>
  <si>
    <t>Yes Healthy Start &amp; Nurse Family Partnership</t>
  </si>
  <si>
    <t>lack of access (accessibility or cost)</t>
  </si>
  <si>
    <t>needed</t>
  </si>
  <si>
    <t>Yes, they exist and are accessible</t>
  </si>
  <si>
    <t>E. Athletics/sports for children, youth and adults</t>
  </si>
  <si>
    <t xml:space="preserve">I don't have info, access or means to pay for these services (in Spanish) </t>
  </si>
  <si>
    <t>We need more free services like these on the eastside</t>
  </si>
  <si>
    <t xml:space="preserve">It would be good to have this information </t>
  </si>
  <si>
    <t xml:space="preserve">I would like it if there were other events in the community to get to know other parents (of youth) </t>
  </si>
  <si>
    <t xml:space="preserve">I have to go to other communities/ cities to get help with this </t>
  </si>
  <si>
    <t>Girls and Boys Club</t>
  </si>
  <si>
    <t>At schools</t>
  </si>
  <si>
    <t>Connections (Bellevue Park)</t>
  </si>
  <si>
    <t xml:space="preserve">Yes with scholarships/ the city offers scholarships </t>
  </si>
  <si>
    <t>Bellevue Community Center</t>
  </si>
  <si>
    <t>lack of access or affordability</t>
  </si>
  <si>
    <t>there is need</t>
  </si>
  <si>
    <t>yes, services exist</t>
  </si>
  <si>
    <r>
      <t>F.</t>
    </r>
    <r>
      <rPr>
        <b/>
        <sz val="7"/>
        <rFont val="Times New Roman"/>
        <family val="1"/>
      </rPr>
      <t xml:space="preserve">     </t>
    </r>
    <r>
      <rPr>
        <b/>
        <sz val="11"/>
        <rFont val="Calibri"/>
        <family val="2"/>
        <scheme val="minor"/>
      </rPr>
      <t>Domestic Violence (DV):</t>
    </r>
  </si>
  <si>
    <t xml:space="preserve">Paying for this would be very expensive </t>
  </si>
  <si>
    <t>It would be good to have this information</t>
  </si>
  <si>
    <t>I don't know</t>
  </si>
  <si>
    <t xml:space="preserve">It would be good to obtain free mental health help for people who are suffering or have suffered violence </t>
  </si>
  <si>
    <t xml:space="preserve">It would be good to have classes/ talks on self esteeem, separation, and mental health problems for men and women </t>
  </si>
  <si>
    <t>LifeWire</t>
  </si>
  <si>
    <t>Consejo</t>
  </si>
  <si>
    <t>Al Anon doesn't charge</t>
  </si>
  <si>
    <t xml:space="preserve">There is information but one needs to look for it </t>
  </si>
  <si>
    <t>Not accessible or afordable</t>
  </si>
  <si>
    <t xml:space="preserve">Need this information </t>
  </si>
  <si>
    <t>G.     Child care:</t>
  </si>
  <si>
    <t>I don't have info, access or means to pay for these services (super expensive services)</t>
  </si>
  <si>
    <t xml:space="preserve">I don't need these services </t>
  </si>
  <si>
    <t xml:space="preserve">I haven't used/I don't need this information </t>
  </si>
  <si>
    <t>NE</t>
  </si>
  <si>
    <t xml:space="preserve">We should have better services/ faciliities </t>
  </si>
  <si>
    <t>Yes, Jubilee Reach</t>
  </si>
  <si>
    <t>Boys and Girls Club</t>
  </si>
  <si>
    <t>DSHS Childcare</t>
  </si>
  <si>
    <t xml:space="preserve">I know that the govt helps if you are a single parent </t>
  </si>
  <si>
    <t>Poor accessibility - information and affordability</t>
  </si>
  <si>
    <t>Need</t>
  </si>
  <si>
    <t>Yes, these exist</t>
  </si>
  <si>
    <r>
      <t>H.</t>
    </r>
    <r>
      <rPr>
        <b/>
        <sz val="7"/>
        <rFont val="Times New Roman"/>
        <family val="1"/>
      </rPr>
      <t xml:space="preserve">     </t>
    </r>
    <r>
      <rPr>
        <b/>
        <sz val="11"/>
        <rFont val="Calibri"/>
        <family val="2"/>
        <scheme val="minor"/>
      </rPr>
      <t>Before and after school programs:</t>
    </r>
  </si>
  <si>
    <t xml:space="preserve">I don't have access or means to pay for these services </t>
  </si>
  <si>
    <t xml:space="preserve">Little accessiblity </t>
  </si>
  <si>
    <t>Yes I need this information</t>
  </si>
  <si>
    <t xml:space="preserve">I need info about these services and that they offer transportation </t>
  </si>
  <si>
    <t xml:space="preserve">Need to know more about these services with scholarships </t>
  </si>
  <si>
    <t xml:space="preserve">It would be good to have these services so that the kids and youth don't suffer drug and alcohol addictions  </t>
  </si>
  <si>
    <t>Yes, they are excellent on the eastside</t>
  </si>
  <si>
    <t>Schools have these services</t>
  </si>
  <si>
    <t xml:space="preserve">Very accessible </t>
  </si>
  <si>
    <t>I go to Seattle</t>
  </si>
  <si>
    <t>YMCA Bellevue</t>
  </si>
  <si>
    <t>Lack of Access or affordability</t>
  </si>
  <si>
    <t>there is need for these programs to prevent youth drug &amp; alcohol problems</t>
  </si>
  <si>
    <t>Yes there are services (Jubilee Reach, Boys &amp; Girls Club, Schools, YMCA)</t>
  </si>
  <si>
    <t>I. Programs for teen parents</t>
  </si>
  <si>
    <t xml:space="preserve">I have no information, access or means to pay for these services </t>
  </si>
  <si>
    <t xml:space="preserve">I would like to get this information </t>
  </si>
  <si>
    <t>I don't know/ am not sure</t>
  </si>
  <si>
    <t xml:space="preserve">This service is super important - we need more of these services </t>
  </si>
  <si>
    <t xml:space="preserve">I would like it if there were more of these services/ more accessible </t>
  </si>
  <si>
    <t xml:space="preserve">I haven't used/ haven't needed this service </t>
  </si>
  <si>
    <t xml:space="preserve">Yes, at school </t>
  </si>
  <si>
    <t>Healthy Start</t>
  </si>
  <si>
    <t>Lack of access and affordability</t>
  </si>
  <si>
    <t xml:space="preserve">Don't know </t>
  </si>
  <si>
    <t>There is a need for MORE of these services</t>
  </si>
  <si>
    <t>yes there are services (YES, Healthy Start, at my school)</t>
  </si>
  <si>
    <t>J. Special needs programs and services</t>
  </si>
  <si>
    <t xml:space="preserve">I have no access, information or means to pay for these services </t>
  </si>
  <si>
    <t xml:space="preserve">I need this information/ where can I find it? </t>
  </si>
  <si>
    <t>These programs are great - where are they?</t>
  </si>
  <si>
    <t>These people should not be marginalized</t>
  </si>
  <si>
    <t xml:space="preserve">Yes, through my church </t>
  </si>
  <si>
    <t>Kindering</t>
  </si>
  <si>
    <t>Lack of access, information or affordability</t>
  </si>
  <si>
    <t>Need these programs but don't know of any</t>
  </si>
  <si>
    <t>No, I do not share information</t>
  </si>
  <si>
    <t>Yes, I share information</t>
  </si>
  <si>
    <t>Do you share information &amp; resources w/your family, friends and/or neighbors?</t>
  </si>
  <si>
    <t>Q5</t>
  </si>
  <si>
    <t>Isolation / Personal information</t>
  </si>
  <si>
    <t>PI</t>
  </si>
  <si>
    <t>Not Needed</t>
  </si>
  <si>
    <t>NN</t>
  </si>
  <si>
    <t>Lack of Information</t>
  </si>
  <si>
    <t>LOI</t>
  </si>
  <si>
    <t>TOTAL NO Responses</t>
  </si>
  <si>
    <t xml:space="preserve">No, I don't go to any </t>
  </si>
  <si>
    <t>Not if it is personal</t>
  </si>
  <si>
    <t>No due to privacy</t>
  </si>
  <si>
    <t xml:space="preserve">Out of fear that what I say may be misinterpreted </t>
  </si>
  <si>
    <t>They are personal things</t>
  </si>
  <si>
    <t>I am homeless</t>
  </si>
  <si>
    <t xml:space="preserve">Because I don't talk with the neighbors but I do with the family </t>
  </si>
  <si>
    <t>No because I don't have any friends</t>
  </si>
  <si>
    <t>Because people already know</t>
  </si>
  <si>
    <t>No, not needed</t>
  </si>
  <si>
    <t>There are services that do this</t>
  </si>
  <si>
    <t>Because people already know where to go</t>
  </si>
  <si>
    <t>No because I just arrived</t>
  </si>
  <si>
    <t xml:space="preserve">If I had clear information I would share it </t>
  </si>
  <si>
    <t xml:space="preserve">No because I don't know the information and the community I know is very small </t>
  </si>
  <si>
    <t>I am not trained to give this information</t>
  </si>
  <si>
    <t>No, I don't know where to go to obtain the help needed</t>
  </si>
  <si>
    <t>Not sure about providing correct information</t>
  </si>
  <si>
    <t>No because most of the information is in English</t>
  </si>
  <si>
    <t xml:space="preserve">No- Why not? </t>
  </si>
  <si>
    <t>Programs for children 0-5</t>
  </si>
  <si>
    <t>Legal</t>
  </si>
  <si>
    <t>General / Miscellaneous</t>
  </si>
  <si>
    <t>TOTAL Yes Responses</t>
  </si>
  <si>
    <t xml:space="preserve">Low cost preschool programs </t>
  </si>
  <si>
    <t>Info about  Orca card</t>
  </si>
  <si>
    <t>Info about free transportation</t>
  </si>
  <si>
    <t>Domestic violence services (program name not specified)</t>
  </si>
  <si>
    <t xml:space="preserve">Info about emergency programs </t>
  </si>
  <si>
    <t>Info about the police</t>
  </si>
  <si>
    <t xml:space="preserve">Emergency information </t>
  </si>
  <si>
    <t>Info about immigration</t>
  </si>
  <si>
    <t>Immigration: current and updated information</t>
  </si>
  <si>
    <t>Employment programs: YWCA/Work Source</t>
  </si>
  <si>
    <t>Available jobs</t>
  </si>
  <si>
    <t xml:space="preserve">Help with low cost/free dental services </t>
  </si>
  <si>
    <t xml:space="preserve">Regarding health fairs for Latinos </t>
  </si>
  <si>
    <t>Info about hospitals</t>
  </si>
  <si>
    <t>Info on hospitals</t>
  </si>
  <si>
    <t>Alcoholism programs</t>
  </si>
  <si>
    <t xml:space="preserve">Where to go when someone in the family is sick </t>
  </si>
  <si>
    <t xml:space="preserve">Services that provide help with alcholism, drug use, Al-Anon </t>
  </si>
  <si>
    <t>Info about Eastgate</t>
  </si>
  <si>
    <t xml:space="preserve">Health: information about the help provided by organizations </t>
  </si>
  <si>
    <t xml:space="preserve">Financial assistance at hospitals </t>
  </si>
  <si>
    <t>Health: clinics</t>
  </si>
  <si>
    <t xml:space="preserve">Share information that I have learned about in school </t>
  </si>
  <si>
    <t>I share printed information(ex: announcements, flyers, etc.)</t>
  </si>
  <si>
    <t xml:space="preserve">Whatever can help us on how to improve being this country </t>
  </si>
  <si>
    <t xml:space="preserve">Only what is necessary </t>
  </si>
  <si>
    <r>
      <t>What I know</t>
    </r>
    <r>
      <rPr>
        <sz val="11"/>
        <rFont val="Calibri"/>
        <family val="2"/>
      </rPr>
      <t xml:space="preserve">/what I find out about regarding community help </t>
    </r>
  </si>
  <si>
    <t>Where to go depending on the situation</t>
  </si>
  <si>
    <t>Depends on the type of information</t>
  </si>
  <si>
    <t xml:space="preserve">Whatever I know about community help </t>
  </si>
  <si>
    <t>To help us</t>
  </si>
  <si>
    <t>Whatever I find out about</t>
  </si>
  <si>
    <t>Information about food banks</t>
  </si>
  <si>
    <t xml:space="preserve">Free food/ food at churches </t>
  </si>
  <si>
    <t>Food banks/free food</t>
  </si>
  <si>
    <t>Info about Bellevue College</t>
  </si>
  <si>
    <t>English classes</t>
  </si>
  <si>
    <t>Scholarships for college/university</t>
  </si>
  <si>
    <t>Schools: activities and information</t>
  </si>
  <si>
    <t xml:space="preserve">place where we can get help with rent assistance, electricity, low cost community clinic </t>
  </si>
  <si>
    <t>Goodwill</t>
  </si>
  <si>
    <t>Libraries</t>
  </si>
  <si>
    <t>Where to go pay electricity bill (energy services?)</t>
  </si>
  <si>
    <t>Info about Jubilee Reach</t>
  </si>
  <si>
    <t xml:space="preserve">What I know about community help and the programs I have used </t>
  </si>
  <si>
    <t>Services offered by churches</t>
  </si>
  <si>
    <t xml:space="preserve">Info about low cost housing </t>
  </si>
  <si>
    <t>Navigator/Promotores programs</t>
  </si>
  <si>
    <t>Information about the promotores on the eastside</t>
  </si>
  <si>
    <t xml:space="preserve">I share information about resources by providing addresses to social services </t>
  </si>
  <si>
    <t>Programs for youth</t>
  </si>
  <si>
    <t>Children programs</t>
  </si>
  <si>
    <t xml:space="preserve">Community resource, resource office </t>
  </si>
  <si>
    <t xml:space="preserve">Info about activities for children in the community </t>
  </si>
  <si>
    <t xml:space="preserve">Info about programs for children and families </t>
  </si>
  <si>
    <t xml:space="preserve">Programs: family assistance </t>
  </si>
  <si>
    <t>Information about community services</t>
  </si>
  <si>
    <t xml:space="preserve">Programs: economic help, free in the community </t>
  </si>
  <si>
    <r>
      <t xml:space="preserve">What </t>
    </r>
    <r>
      <rPr>
        <u/>
        <sz val="11"/>
        <rFont val="Calibri"/>
        <family val="2"/>
        <scheme val="minor"/>
      </rPr>
      <t>I</t>
    </r>
    <r>
      <rPr>
        <sz val="11"/>
        <rFont val="Calibri"/>
        <family val="2"/>
        <scheme val="minor"/>
      </rPr>
      <t xml:space="preserve"> know about community assistance  </t>
    </r>
  </si>
  <si>
    <t>Q5. Do you share information and resources w/ your family, friends and/or neighbors?</t>
  </si>
  <si>
    <r>
      <t>þ</t>
    </r>
    <r>
      <rPr>
        <b/>
        <sz val="11"/>
        <color rgb="FF0097BB"/>
        <rFont val="Calibri"/>
        <family val="2"/>
        <scheme val="minor"/>
      </rPr>
      <t xml:space="preserve"> Yes- What type of information and resources do you share? </t>
    </r>
  </si>
  <si>
    <t>General information</t>
  </si>
  <si>
    <t>Where - at various locations that I visit</t>
  </si>
  <si>
    <t>Text</t>
  </si>
  <si>
    <t>TX</t>
  </si>
  <si>
    <t>Social Media</t>
  </si>
  <si>
    <t>SM</t>
  </si>
  <si>
    <t>Telephone</t>
  </si>
  <si>
    <t>Media TV</t>
  </si>
  <si>
    <t>MTV</t>
  </si>
  <si>
    <t>Media Radio</t>
  </si>
  <si>
    <t>MR</t>
  </si>
  <si>
    <t>Media Newspaper/magazines</t>
  </si>
  <si>
    <t>MN</t>
  </si>
  <si>
    <t>Printed Mail</t>
  </si>
  <si>
    <t>MA</t>
  </si>
  <si>
    <t>Media (general)</t>
  </si>
  <si>
    <t>In person - hearing from another person verbally</t>
  </si>
  <si>
    <t>IP</t>
  </si>
  <si>
    <t>Email</t>
  </si>
  <si>
    <t>Brochures, pamphlets, other printed materials</t>
  </si>
  <si>
    <t>BP</t>
  </si>
  <si>
    <t>Bellevue Square/mall</t>
  </si>
  <si>
    <t xml:space="preserve">•   Announcement in latin stores </t>
  </si>
  <si>
    <t>•  Food banks</t>
  </si>
  <si>
    <t>Churches</t>
  </si>
  <si>
    <t xml:space="preserve">More visible/available information in public places </t>
  </si>
  <si>
    <t>•  Latino community center</t>
  </si>
  <si>
    <t>•  Contact with other agencies</t>
  </si>
  <si>
    <t>•  Libraries</t>
  </si>
  <si>
    <t>•  Clinics</t>
  </si>
  <si>
    <t>Resource fairs in the community</t>
  </si>
  <si>
    <t xml:space="preserve">Community events/gatherings  </t>
  </si>
  <si>
    <t>•  Schools</t>
  </si>
  <si>
    <t xml:space="preserve">Telephone texts </t>
  </si>
  <si>
    <t>•  Facebook</t>
  </si>
  <si>
    <t>Internet: social media (specific apps not identified)</t>
  </si>
  <si>
    <t>Voice mail (Telephone)</t>
  </si>
  <si>
    <t>Telephone calls</t>
  </si>
  <si>
    <t>Univisión</t>
  </si>
  <si>
    <t>TV (different TV channels)</t>
  </si>
  <si>
    <t>Spanish radio</t>
  </si>
  <si>
    <t>Newspapers (others in Eng/SP)</t>
  </si>
  <si>
    <t>Spanish magazines for the Eastside</t>
  </si>
  <si>
    <t>Latin newspapers</t>
  </si>
  <si>
    <t xml:space="preserve">•  Postal mail </t>
  </si>
  <si>
    <t>Try local media  (eastside?)</t>
  </si>
  <si>
    <t>Media (in general)</t>
  </si>
  <si>
    <t xml:space="preserve">Need to find good responses to our needs through community conversations </t>
  </si>
  <si>
    <t>Promotores</t>
  </si>
  <si>
    <t>Family, friends and neighbors (person to person)</t>
  </si>
  <si>
    <t>Person to person (talking/conversation)</t>
  </si>
  <si>
    <t>•  E-mail</t>
  </si>
  <si>
    <t>•  Posters</t>
  </si>
  <si>
    <t>•  Pamphlets</t>
  </si>
  <si>
    <t>•  Newsletter/publics announcements</t>
  </si>
  <si>
    <t>•   Radio announcements/invitations sent home</t>
  </si>
  <si>
    <t>•  Flyers</t>
  </si>
  <si>
    <t>•  Brochures</t>
  </si>
  <si>
    <t>More propaganda</t>
  </si>
  <si>
    <t>Information at least once every other month</t>
  </si>
  <si>
    <t>Q6. What would be the best way to inform your community about services and programs available in Bellevue or your community?</t>
  </si>
  <si>
    <t>Communication (media)</t>
  </si>
  <si>
    <t>Faith groups</t>
  </si>
  <si>
    <t>Government/Civic (inc. library)</t>
  </si>
  <si>
    <t>Self help (community)</t>
  </si>
  <si>
    <t>Health (includes vision, dental &amp; mental health)</t>
  </si>
  <si>
    <t>Education / Schools</t>
  </si>
  <si>
    <t>Social Services</t>
  </si>
  <si>
    <t xml:space="preserve">Newsletters/ads/school announcements </t>
  </si>
  <si>
    <t>Facebook</t>
  </si>
  <si>
    <t>Flyers/pamphlets/advertisements/announcements</t>
  </si>
  <si>
    <t>Mini Hall de Crossroads</t>
  </si>
  <si>
    <t>City of Bellevue</t>
  </si>
  <si>
    <t xml:space="preserve">Library </t>
  </si>
  <si>
    <t xml:space="preserve">Every where </t>
  </si>
  <si>
    <t>Family, friends and neighbors (FFN)</t>
  </si>
  <si>
    <t>Y.E.S (Youth Eastside Services)</t>
  </si>
  <si>
    <t xml:space="preserve">Family Connection Center Ardmore </t>
  </si>
  <si>
    <t>Universities</t>
  </si>
  <si>
    <t xml:space="preserve">Schools </t>
  </si>
  <si>
    <t>Food Banks</t>
  </si>
  <si>
    <t>Social Worker</t>
  </si>
  <si>
    <t>total number of negative comments</t>
  </si>
  <si>
    <t>total number of positive comments</t>
  </si>
  <si>
    <t>2. What has been your experiences with these services and programs</t>
  </si>
  <si>
    <t>Social Justice</t>
  </si>
  <si>
    <t>Self help / community</t>
  </si>
  <si>
    <t>Education (early childhood - college)</t>
  </si>
  <si>
    <t>Becoming a citizen</t>
  </si>
  <si>
    <t>Not having a  SSN</t>
  </si>
  <si>
    <t>I am undocumented and don't qualify for anything</t>
  </si>
  <si>
    <t>Unable to get scholarships because am undocumented</t>
  </si>
  <si>
    <t xml:space="preserve">DACA: many professionals are not aware of what it is or how it works </t>
  </si>
  <si>
    <t>There is too much racism</t>
  </si>
  <si>
    <t xml:space="preserve">The people whom I have dealt with make me feel uncomfortable </t>
  </si>
  <si>
    <t xml:space="preserve">Service hours and family schedules are incompatible some times </t>
  </si>
  <si>
    <t xml:space="preserve">To have better help it is better to go in person than to call </t>
  </si>
  <si>
    <t xml:space="preserve">I don't know places that can help/provide resources </t>
  </si>
  <si>
    <t xml:space="preserve">They are not too open in providing information when we ask for it </t>
  </si>
  <si>
    <t xml:space="preserve">There aren't many people who can help us in Spanish </t>
  </si>
  <si>
    <t>I don't have a babysitter</t>
  </si>
  <si>
    <t>I don't know how to drive</t>
  </si>
  <si>
    <t xml:space="preserve">The Latino/Hispanic community doesn't get involved </t>
  </si>
  <si>
    <t xml:space="preserve">I did not get the help I needed from BSD or my son's HS. We had to withdraw him and make sacrifices to put him in a private school. </t>
  </si>
  <si>
    <t xml:space="preserve">Students get confused with the languages </t>
  </si>
  <si>
    <t>Not knowing English</t>
  </si>
  <si>
    <t xml:space="preserve">In schools sometimes the staff/teachers are not very cordial and you can feel the discrimination </t>
  </si>
  <si>
    <t>Bad service</t>
  </si>
  <si>
    <t>High costs of services</t>
  </si>
  <si>
    <t xml:space="preserve">Sometimes when we seek resources we only get pamphlets or verbal information but we don't know how to use the services </t>
  </si>
  <si>
    <t xml:space="preserve">Sometimes the public servants don't want to help (for different reasons/they don't care) </t>
  </si>
  <si>
    <t>B. Challenges/obstacles:</t>
  </si>
  <si>
    <t xml:space="preserve">Other </t>
  </si>
  <si>
    <t>Good there is no discrimination</t>
  </si>
  <si>
    <t>I haven't had any problems</t>
  </si>
  <si>
    <t>Good help for the kids</t>
  </si>
  <si>
    <t>They are friendly/well mannered</t>
  </si>
  <si>
    <t xml:space="preserve">Good help from all services </t>
  </si>
  <si>
    <t>I save time</t>
  </si>
  <si>
    <t xml:space="preserve">Good people working with the community </t>
  </si>
  <si>
    <t xml:space="preserve">They have helped have better stability </t>
  </si>
  <si>
    <t xml:space="preserve">Satisfactory/positive experiences </t>
  </si>
  <si>
    <t xml:space="preserve">It has been good </t>
  </si>
  <si>
    <t xml:space="preserve">I have been helped with services for drug and alcohol </t>
  </si>
  <si>
    <t xml:space="preserve">Health services: in general the doctors are provisional and we have very little time for appointments. Always have to restart medical history with each new doctor. </t>
  </si>
  <si>
    <t>The district helps with scholarships</t>
  </si>
  <si>
    <t xml:space="preserve">They help students graduate </t>
  </si>
  <si>
    <t>Good help from Bellevue Collage</t>
  </si>
  <si>
    <t>Excellent experience with Head Start</t>
  </si>
  <si>
    <t>In the library I always get help</t>
  </si>
  <si>
    <t xml:space="preserve">Good service at Stevenson, they meet my needs and are always available to help me </t>
  </si>
  <si>
    <t xml:space="preserve">Good experience with the school district </t>
  </si>
  <si>
    <t xml:space="preserve">Good because there is always someone who speaks Spanish </t>
  </si>
  <si>
    <t>Good due to Latino Heat</t>
  </si>
  <si>
    <t xml:space="preserve">Good service, good information </t>
  </si>
  <si>
    <t>Portuguese</t>
  </si>
  <si>
    <t>Spanish/Engish</t>
  </si>
  <si>
    <t xml:space="preserve">English </t>
  </si>
  <si>
    <t>Purepecha/Other dialects</t>
  </si>
  <si>
    <t xml:space="preserve">Spanish </t>
  </si>
  <si>
    <t>H. Would you prefer to receive information in English, Spanish, both or in a dialect?</t>
  </si>
  <si>
    <t>health</t>
  </si>
  <si>
    <t>Government / civic</t>
  </si>
  <si>
    <t>There aren't any</t>
  </si>
  <si>
    <t xml:space="preserve">Programs that provide services for undocumented people </t>
  </si>
  <si>
    <t>21 Century</t>
  </si>
  <si>
    <t xml:space="preserve">I don't know/Am not sure </t>
  </si>
  <si>
    <t>Navigator</t>
  </si>
  <si>
    <t>Family, friends and neighbors</t>
  </si>
  <si>
    <t xml:space="preserve">Where they can get a medical coupon </t>
  </si>
  <si>
    <t>Counselors</t>
  </si>
  <si>
    <t>WAFSA</t>
  </si>
  <si>
    <t>School counselors</t>
  </si>
  <si>
    <t>Casa Latina</t>
  </si>
  <si>
    <t xml:space="preserve">Where they can get reduced meals/free food or meals </t>
  </si>
  <si>
    <t>G. DREAM Act-DACA (Development, Relief, and Education for Alien Minors)?</t>
  </si>
  <si>
    <t xml:space="preserve">We attend English classes and good staff </t>
  </si>
  <si>
    <t>TV</t>
  </si>
  <si>
    <t>Radio</t>
  </si>
  <si>
    <t>In churches</t>
  </si>
  <si>
    <t>In the community</t>
  </si>
  <si>
    <t>Consulate</t>
  </si>
  <si>
    <t xml:space="preserve">Information about scholarships in the school district </t>
  </si>
  <si>
    <t>Lake Washington School District</t>
  </si>
  <si>
    <t>Food banks</t>
  </si>
  <si>
    <t xml:space="preserve">Casa Latina- work trainings </t>
  </si>
  <si>
    <t>Community centers</t>
  </si>
  <si>
    <t>F. Adult Education   (ESL)/ELL, work training, vocational school, technical training, etc):</t>
  </si>
  <si>
    <t xml:space="preserve">Mail </t>
  </si>
  <si>
    <t>Lake Washington</t>
  </si>
  <si>
    <t>University of Washington</t>
  </si>
  <si>
    <t>School District</t>
  </si>
  <si>
    <t>College</t>
  </si>
  <si>
    <t>In the university</t>
  </si>
  <si>
    <t>Community College</t>
  </si>
  <si>
    <t>In the schools</t>
  </si>
  <si>
    <t>E. Adults-College and Careers:</t>
  </si>
  <si>
    <t>Media</t>
  </si>
  <si>
    <t>Social Services / CBOs</t>
  </si>
  <si>
    <t xml:space="preserve"> </t>
  </si>
  <si>
    <t>Other family parents</t>
  </si>
  <si>
    <t>Latino Heat</t>
  </si>
  <si>
    <t>Consular services</t>
  </si>
  <si>
    <t>Sammamish School</t>
  </si>
  <si>
    <t>Odle Middle School</t>
  </si>
  <si>
    <t>High Schools</t>
  </si>
  <si>
    <t>D. Young adults in High School:</t>
  </si>
  <si>
    <t>Highland School</t>
  </si>
  <si>
    <t>Interlake High School</t>
  </si>
  <si>
    <t xml:space="preserve">School District </t>
  </si>
  <si>
    <t xml:space="preserve">Odle School </t>
  </si>
  <si>
    <t>Middle schools</t>
  </si>
  <si>
    <t>C. Youth in Middle School:</t>
  </si>
  <si>
    <t>E-mails</t>
  </si>
  <si>
    <t>Psychologists</t>
  </si>
  <si>
    <t>Sherwood</t>
  </si>
  <si>
    <t>Phantom Lake Elemenatry</t>
  </si>
  <si>
    <t xml:space="preserve">Teachers </t>
  </si>
  <si>
    <t xml:space="preserve">Stevenson- Family Connection </t>
  </si>
  <si>
    <t>Community Center</t>
  </si>
  <si>
    <t>B.Children in Elementary School:</t>
  </si>
  <si>
    <t>Health related organizations</t>
  </si>
  <si>
    <t>I ask my family, friends and neighbors (FFN)</t>
  </si>
  <si>
    <t>Health Point</t>
  </si>
  <si>
    <t>Nurse Family Parthership</t>
  </si>
  <si>
    <t>Doctors/Pediatricians</t>
  </si>
  <si>
    <t>Eastgate Public Health</t>
  </si>
  <si>
    <t>Family Connection Center Ardmore</t>
  </si>
  <si>
    <t>Lake Hills School</t>
  </si>
  <si>
    <t>Daycare</t>
  </si>
  <si>
    <t>Family Connection Center Stevenson</t>
  </si>
  <si>
    <t>PCHP (Kindering)</t>
  </si>
  <si>
    <t>A. Young Children Birth-Five:</t>
  </si>
  <si>
    <t>Divorced parents, family situations</t>
  </si>
  <si>
    <t>I don’t work, am studying and don’t have a lot of time</t>
  </si>
  <si>
    <t xml:space="preserve">My son is very young/ not in school yet </t>
  </si>
  <si>
    <t>The teachers don't speak Spanish</t>
  </si>
  <si>
    <t>Communication with the school is not very good</t>
  </si>
  <si>
    <t xml:space="preserve">No because I am embarassed to not speak English with school staff and community services </t>
  </si>
  <si>
    <t>I am single/ don’t have children</t>
  </si>
  <si>
    <t xml:space="preserve">I would like to but I have to work/ I don't have time </t>
  </si>
  <si>
    <t>I help at Stevenson</t>
  </si>
  <si>
    <t>I am involved with the PTA and I help the teachers</t>
  </si>
  <si>
    <t xml:space="preserve">I help translate at children's school </t>
  </si>
  <si>
    <t xml:space="preserve">When I help in class and I go on school trips with the children </t>
  </si>
  <si>
    <t xml:space="preserve">I volunteer in the community when I have time </t>
  </si>
  <si>
    <t xml:space="preserve">Volunteer activities that engage schools with families </t>
  </si>
  <si>
    <t>A little</t>
  </si>
  <si>
    <t xml:space="preserve">Volunteer in school or classroom </t>
  </si>
  <si>
    <t xml:space="preserve">Participating/attending meetings/events at school for parents </t>
  </si>
  <si>
    <t>A. Yes-How?</t>
  </si>
  <si>
    <t>Community for individuals and family</t>
  </si>
  <si>
    <t>Inclusion</t>
  </si>
  <si>
    <t>Equity &amp; Social Justice</t>
  </si>
  <si>
    <t>Opportunity &amp; Improvement</t>
  </si>
  <si>
    <t>Categories of ways to strengthen (in order of responses)</t>
  </si>
  <si>
    <t xml:space="preserve">Opportunities for parents to connect with other parents/members of the community and other professionals </t>
  </si>
  <si>
    <t xml:space="preserve">Obligatory for parents and teachers </t>
  </si>
  <si>
    <t xml:space="preserve">Supporting and motivating students to motivate their parents </t>
  </si>
  <si>
    <t xml:space="preserve">Having family events for the entire family, including grandparents/eldery </t>
  </si>
  <si>
    <t xml:space="preserve">Gender equality </t>
  </si>
  <si>
    <t xml:space="preserve">Take into account what families/parents are saying in these surveys </t>
  </si>
  <si>
    <t xml:space="preserve">That reports be in Spanish, have meeting with teachers in Spanish, send us text messages </t>
  </si>
  <si>
    <t xml:space="preserve">Motivating our people </t>
  </si>
  <si>
    <t xml:space="preserve">More advance notice regarding events </t>
  </si>
  <si>
    <t xml:space="preserve">Doing what is promised to families </t>
  </si>
  <si>
    <t xml:space="preserve">More bilingual exchanges </t>
  </si>
  <si>
    <t xml:space="preserve">Allowing us to communicate in our own language </t>
  </si>
  <si>
    <t>Having good communication between teachers and parents</t>
  </si>
  <si>
    <t xml:space="preserve">Have cultural events for families </t>
  </si>
  <si>
    <t xml:space="preserve">The education system needs more competent,  bilingual staff, and a better structure to work with different cultures and languages of the families and students it serves </t>
  </si>
  <si>
    <t xml:space="preserve">Provide more opportunity during district family events for families and students to socialize </t>
  </si>
  <si>
    <t xml:space="preserve">Offering authentic opportunities  so the parents/community can integrate </t>
  </si>
  <si>
    <t xml:space="preserve">That the people who are in charge of providing services, respond in a friendly manner, with interest and respect regarding the matters that come up with students and families </t>
  </si>
  <si>
    <t xml:space="preserve">More Spanish speaking staff at schools </t>
  </si>
  <si>
    <t xml:space="preserve">Having better organized family and community events, with child care </t>
  </si>
  <si>
    <t xml:space="preserve">Supporting and motivating the students </t>
  </si>
  <si>
    <t xml:space="preserve">The Latino family events should be done without interpreters/ participating in event in English with interpreters don't work all the time and it is very intimidating </t>
  </si>
  <si>
    <t xml:space="preserve">Ensuring better and more skilled interpreters </t>
  </si>
  <si>
    <t xml:space="preserve">Events: schools, community services and the city should ask or take into account the availability of families/individuals with dates, hours and appropriate places </t>
  </si>
  <si>
    <t xml:space="preserve">Extend more personal invitations to meetings/events to families to make them feel like they play an important role in the children's education </t>
  </si>
  <si>
    <t xml:space="preserve">Having better trained and skilled staff to serve the public </t>
  </si>
  <si>
    <t>More information in Spanish</t>
  </si>
  <si>
    <t xml:space="preserve">More communication among parents, teachers and school administrators </t>
  </si>
  <si>
    <t xml:space="preserve">Having events/meetings focused on the Latino community and in Spanish </t>
  </si>
  <si>
    <t xml:space="preserve">More equity/no racism/ social justice </t>
  </si>
  <si>
    <t xml:space="preserve">More and better communication (in general) </t>
  </si>
  <si>
    <t>community for individuals &amp; families</t>
  </si>
  <si>
    <t>Category 8: Education</t>
  </si>
  <si>
    <t>Category 7: Trust &amp; Respect</t>
  </si>
  <si>
    <t>Category 6: support</t>
  </si>
  <si>
    <t>Category 5: Resources &amp; information</t>
  </si>
  <si>
    <t>Category 3: Equity and Social Justice</t>
  </si>
  <si>
    <t>Category 2: opportunity &amp; improvement</t>
  </si>
  <si>
    <t>Top 4 comments areas</t>
  </si>
  <si>
    <t>I like the education that is provided to students in Bellevue</t>
  </si>
  <si>
    <t xml:space="preserve">When we call 911, that someone is able to respond in Spanish </t>
  </si>
  <si>
    <t xml:space="preserve">I want to know why schools don't use uniforms, it would be easier since we don't have a lot of money for kids' clothing </t>
  </si>
  <si>
    <t>More English classes</t>
  </si>
  <si>
    <t xml:space="preserve">More and better communication in general between parents/students and service providers </t>
  </si>
  <si>
    <t xml:space="preserve">Take parents more into account </t>
  </si>
  <si>
    <t xml:space="preserve">More help to purchase books for school </t>
  </si>
  <si>
    <t xml:space="preserve">That there be less discrimination and not so much lack of interest from public servants </t>
  </si>
  <si>
    <t xml:space="preserve">We/I would like to have all the help mentioned in this survey </t>
  </si>
  <si>
    <t>I don’t know where to go for more information</t>
  </si>
  <si>
    <t>The community needs more motivation, compassion and cordiality from the people/public servants that deal with them</t>
  </si>
  <si>
    <t>I don't know/None</t>
  </si>
  <si>
    <t xml:space="preserve">Create better opportunities for families to become assimilated into schools </t>
  </si>
  <si>
    <t xml:space="preserve">That the community programs/the City/ school districts/ police, etc. have more respect for the students and families that solicit help from them </t>
  </si>
  <si>
    <t xml:space="preserve">More opportunities for parent and less discrimination </t>
  </si>
  <si>
    <t xml:space="preserve">More support for Latino students in high school </t>
  </si>
  <si>
    <t xml:space="preserve">More meetings between counselors and parents </t>
  </si>
  <si>
    <t xml:space="preserve">Scholarships for students in need who want to pursue higher education </t>
  </si>
  <si>
    <t xml:space="preserve">The fact that someone speaks Spanish does not mean that they are appropriate or skilled to work in and with the community </t>
  </si>
  <si>
    <t>Offer parent workshops on education for students in public schools in the US so they can know how to be supportive of their children's education in the US</t>
  </si>
  <si>
    <t xml:space="preserve">Ask parents what their reasons are and what better options are there to engage in meetings/events at the children's schools </t>
  </si>
  <si>
    <t xml:space="preserve">Establish and develop trust between services and families </t>
  </si>
  <si>
    <t xml:space="preserve">The city, school systems and community programs should have a community program  that offered information and education about how to use/access the services being offered </t>
  </si>
  <si>
    <t>communication</t>
  </si>
  <si>
    <t>government</t>
  </si>
  <si>
    <t>education</t>
  </si>
  <si>
    <t>trust &amp; respect</t>
  </si>
  <si>
    <t>Resources/Information</t>
  </si>
  <si>
    <t>Opporutnity &amp; improvement</t>
  </si>
  <si>
    <t>Security/safety</t>
  </si>
  <si>
    <t>People in the community</t>
  </si>
  <si>
    <t>Non-government organization (including churches)</t>
  </si>
  <si>
    <t>NGO</t>
  </si>
  <si>
    <t>Community Advocates (Social Worker, Promotores, Fairs)</t>
  </si>
  <si>
    <t>CA</t>
  </si>
  <si>
    <t>At my work</t>
  </si>
  <si>
    <t>In the community/ other people</t>
  </si>
  <si>
    <t>Missions?/Shelters</t>
  </si>
  <si>
    <t>Advertising</t>
  </si>
  <si>
    <t>APPLE Care</t>
  </si>
  <si>
    <t xml:space="preserve">Community Centers </t>
  </si>
  <si>
    <t>Social workers</t>
  </si>
  <si>
    <t>Mobile clinics</t>
  </si>
  <si>
    <t>Public health</t>
  </si>
  <si>
    <t xml:space="preserve">Clinics </t>
  </si>
  <si>
    <t>Often times we don't qualify to receive services because even though we have 2-3 jobs, we sometimes have to support 2-3 families (here and in our home country )</t>
  </si>
  <si>
    <t xml:space="preserve">We need more free legal help </t>
  </si>
  <si>
    <t>Next time, maybe have a shorter survey and a good interpreter to help do the survey</t>
  </si>
  <si>
    <t xml:space="preserve">There are programs in Spanish for children with asthma and they provide aspirators </t>
  </si>
  <si>
    <t xml:space="preserve">It would be good for the community to have constant programas on financial education, buying/selling a home, renters' rights and tenants' law </t>
  </si>
  <si>
    <t xml:space="preserve">The King County Housing program is only for people who are documented </t>
  </si>
  <si>
    <t xml:space="preserve">We need food banks where we are not asked for/verify documents </t>
  </si>
  <si>
    <t xml:space="preserve">I wish there were more financial assistance for students in high school/college </t>
  </si>
  <si>
    <t xml:space="preserve">Many families have to go to Seattle to receive appropriate services for the Latino community </t>
  </si>
  <si>
    <t xml:space="preserve">We don't know or are unfamiliar with the Spanish blueprint for the building, city, county in case of a disaster - this is very important. </t>
  </si>
  <si>
    <t xml:space="preserve">What is the point of filling out surveys and providing our opinion if when we need the help it is not given to us? </t>
  </si>
  <si>
    <t xml:space="preserve">We are going through a process with the owner of the house where we used to live. Fortunately we know our rights </t>
  </si>
  <si>
    <t xml:space="preserve">It would be good to educate the community to a less technical level </t>
  </si>
  <si>
    <t xml:space="preserve">There is a big disconnect between the anglosaxon and Latino community </t>
  </si>
  <si>
    <t xml:space="preserve">GED y ELL education is very important for our community </t>
  </si>
  <si>
    <t xml:space="preserve">Often times when we qualify for something we need to pay a portion of the cost and we can't even pay for that </t>
  </si>
  <si>
    <t>We don't want to get/have any attention - we need to be invisible(!!!!)</t>
  </si>
  <si>
    <t xml:space="preserve">It would be good to implement more help, especially with regards to people/youth and children with special needs </t>
  </si>
  <si>
    <t>We need a more stable Latino community. We all have to work as a team.</t>
  </si>
  <si>
    <t xml:space="preserve">People don't know where to go on the eastside to obtain information in spanish about all the services provide to the Latino community </t>
  </si>
  <si>
    <t xml:space="preserve">What I can contribute is little/ don't know how, low level of education </t>
  </si>
  <si>
    <t xml:space="preserve">I would like for schools to provide more information/ education on morals and values so that students could be more respectful and friendlier with people who don't look like them. </t>
  </si>
  <si>
    <t xml:space="preserve">We ask for a lot of information, most often to share with families, friends and neighbors who don't have access or an understanding of it and how these systems work. </t>
  </si>
  <si>
    <t xml:space="preserve">The immigrant community needs more ESL/ELL classes for adults </t>
  </si>
  <si>
    <t xml:space="preserve">Parents have to work a lot to pay for the high cost of living on the eastside, sometimes the kids have to stay alone or with strangers </t>
  </si>
  <si>
    <t xml:space="preserve">We are very afraid of seeking information, education, support re: immirgration, we don't want to be deported. </t>
  </si>
  <si>
    <t xml:space="preserve">The services be more united to the communities; not only when these surveys need to be filled out </t>
  </si>
  <si>
    <t>The community needs more art and music programs at low cost or free for families on the eastside</t>
  </si>
  <si>
    <t xml:space="preserve">When one applies for some apartments on the eastside we are charged $30-$50 per adult. If we are 3 or more adults we can be charged up to $200! Afterwards we are todl we didn't qualify and that money is lost. It is not fair. It is not right!Help us! </t>
  </si>
  <si>
    <t xml:space="preserve">Many times we have the information availabe but we don't trust it because we don't have anyone who speaks Spanish providing the servicces </t>
  </si>
  <si>
    <t>To know our rights contributing immigrants in the USA is very important for latinos</t>
  </si>
  <si>
    <t xml:space="preserve">We need elect our own leaders </t>
  </si>
  <si>
    <t>A lot of us latinos on the eastside we are undocumented, but we pay our taxes through our ITIN (Individual Taxpayer Identification Number). It would be great to advocate and obtain work permits for kids, youth and adults (families) - stop living in the shadows!</t>
  </si>
  <si>
    <t xml:space="preserve">Many families need to share housing because they cannot pay rent alone. This creates a lot of problems and challenges. There is no privacy. </t>
  </si>
  <si>
    <t xml:space="preserve">More services/opportunities for youth who have had problems with the law/ been imprisoned and want to rehabilitate and have a better life opportunities </t>
  </si>
  <si>
    <t xml:space="preserve">We need more and better information and training for new jobs </t>
  </si>
  <si>
    <t xml:space="preserve">All services should be available and within reach of anyone who needs them. At a low cost. </t>
  </si>
  <si>
    <t xml:space="preserve">Promotores please continue to do this work/ these questions are very important. Just as important is that the community participate. </t>
  </si>
  <si>
    <t xml:space="preserve">We are all making a great effort for our families </t>
  </si>
  <si>
    <t xml:space="preserve">Our community needs to have more resources, education and services for teen parents </t>
  </si>
  <si>
    <t xml:space="preserve">The problem is that the community 'leaders'  that we have are imposed on us and were not elected by the people.... generally they are people that we don't know from the community and who don't have real connections/roots to the community. </t>
  </si>
  <si>
    <t xml:space="preserve">Continue helping the community please! </t>
  </si>
  <si>
    <t xml:space="preserve">Low cost or free dental services are much needed in the community </t>
  </si>
  <si>
    <t xml:space="preserve">Thank you for paying attention -wer need more of these types of processes </t>
  </si>
  <si>
    <t>It would make a huge difference for all Latino families on the eastside any help that we can receive as a result of these surveys !</t>
  </si>
  <si>
    <t xml:space="preserve">We are new in the community, I am happy/it pleases me to see these kinds of surveys in the community; someone cares enough to ask us! </t>
  </si>
  <si>
    <t xml:space="preserve">Low cost or free vision services are much needed in the community </t>
  </si>
  <si>
    <t xml:space="preserve">Please listeen and do something with this information. Our future (immigrant) is uncertain and with the new policies from the new president we have no idea what to expect. We only want a healthy future full of possibilities for our children/families. </t>
  </si>
  <si>
    <t xml:space="preserve">We hope that something is done with the results of these surveys. It is difficult and we panic being recent arrivals in this country with a family, to not know what to do or where to go for help/support. </t>
  </si>
  <si>
    <t xml:space="preserve">I believe that on the eastside we are missing a specialized place for latinos where one can find information, services, classes and resources with people like the promotores who can help us navigate systems. That way we wouldn't have to go to other cities to look for help. </t>
  </si>
  <si>
    <t xml:space="preserve">The city has to regulate the cost of rents/housing because right now there are too many people who are taking advantage of Latinos because they are undocumented or because we don't know our rights and the laws related to this. </t>
  </si>
  <si>
    <t>The high cost of living on the eastside has always been a problem/great challenge. In the end everyone, especially our children who are students suffer the consequences.</t>
  </si>
  <si>
    <t>Section 6: Final comments and/or suggestions:</t>
  </si>
  <si>
    <t>City-based services</t>
  </si>
  <si>
    <t>Community-based organizations</t>
  </si>
  <si>
    <t>Medical (physical &amp; mental)</t>
  </si>
  <si>
    <t>Peer to peer</t>
  </si>
  <si>
    <t>Family, friend, and neighbor</t>
  </si>
  <si>
    <t>Health care provider</t>
  </si>
  <si>
    <t>Community (recreation, safety, culture)</t>
  </si>
  <si>
    <t>Basic needs (food, housing, transportation)</t>
  </si>
  <si>
    <t>Economy and employment</t>
  </si>
  <si>
    <t>Linguistic/cultural importance</t>
  </si>
  <si>
    <t>Support in general, unspecified</t>
  </si>
  <si>
    <t>In person - hearing from 
another person verbally</t>
  </si>
  <si>
    <t>Brochures, pamphlets, 
other printed materials</t>
  </si>
  <si>
    <t>Have information at 
various places I visit</t>
  </si>
  <si>
    <t xml:space="preserve">The police responds quickly/ immediately </t>
  </si>
  <si>
    <t xml:space="preserve">Services that inform or educate us regarding housing </t>
  </si>
  <si>
    <t>I don't understand anything regarding this/Laws are difficult to understand /We need advice</t>
  </si>
  <si>
    <r>
      <t xml:space="preserve">Maintenance, electricity, windows, mold, carbon, leaks, appliances, bathrooms </t>
    </r>
    <r>
      <rPr>
        <b/>
        <sz val="11"/>
        <rFont val="Calibri"/>
        <family val="2"/>
        <scheme val="minor"/>
      </rPr>
      <t xml:space="preserve">moho carbono </t>
    </r>
    <r>
      <rPr>
        <sz val="11"/>
        <rFont val="Calibri"/>
        <family val="2"/>
        <scheme val="minor"/>
      </rPr>
      <t>(?), etc.</t>
    </r>
  </si>
  <si>
    <t xml:space="preserve">Accessible (community) clinics </t>
  </si>
  <si>
    <t xml:space="preserve">More trust between service providers and participant </t>
  </si>
  <si>
    <t>Lack of access (need information, poor service or too costly)</t>
  </si>
  <si>
    <t>More services needed</t>
  </si>
  <si>
    <t>Satisfied with services</t>
  </si>
  <si>
    <t>Labor &amp; Industries</t>
  </si>
  <si>
    <t>programs for single parents</t>
  </si>
  <si>
    <t>athletics/sports</t>
  </si>
  <si>
    <t>domestic violence</t>
  </si>
  <si>
    <t>child care</t>
  </si>
  <si>
    <t>before/after school programs</t>
  </si>
  <si>
    <t>programs for teen parents</t>
  </si>
  <si>
    <t>special needs services</t>
  </si>
  <si>
    <t>Labor &amp; industries</t>
  </si>
  <si>
    <t>Programs for single parents</t>
  </si>
  <si>
    <t>Athletics/sports</t>
  </si>
  <si>
    <t>Domestic violence</t>
  </si>
  <si>
    <t>Child care</t>
  </si>
  <si>
    <t>Before/after school programs</t>
  </si>
  <si>
    <t>Programs for teen parents</t>
  </si>
  <si>
    <t>Special needs services</t>
  </si>
  <si>
    <t>Darker shading = more responses</t>
  </si>
  <si>
    <t>Health clinics &amp; professional</t>
  </si>
  <si>
    <t>Community</t>
  </si>
  <si>
    <t>Birth - Age 5</t>
  </si>
  <si>
    <t>Elementary School</t>
  </si>
  <si>
    <t>Middle School</t>
  </si>
  <si>
    <t>High School</t>
  </si>
  <si>
    <t>Adult Continuing Education</t>
  </si>
  <si>
    <t>DREAM Act (DACA)</t>
  </si>
  <si>
    <t>Government/Civic</t>
  </si>
  <si>
    <t>Schools (BSD, university, Bellevue College)</t>
  </si>
  <si>
    <t>Media sources</t>
  </si>
  <si>
    <t>Government/civic, including library</t>
  </si>
  <si>
    <t>Networking within Latino community</t>
  </si>
  <si>
    <t>Stevenson-Family Connection</t>
  </si>
  <si>
    <t>What are the strengths of the Latino/Hispanic community in Bellevue, Redmond and Kirkland?</t>
  </si>
  <si>
    <t>What does community mean to you?</t>
  </si>
  <si>
    <t>Are you involved and/or volunteer in any civic engagement service or program (Ex.: are you a volunteer, do you help others, do you give your time to something specific in the community, etc):</t>
  </si>
  <si>
    <t>Section 5 - Other Important Information and Resources (3)</t>
  </si>
  <si>
    <t>Section 2: Eastside Individuals &amp; Families in Bellevue, Redmond and Kirkland (2)</t>
  </si>
  <si>
    <t>What do families need to thrive in Bellevue or your community?</t>
  </si>
  <si>
    <t>What do individuals need to thrive in Bellevue or your community?</t>
  </si>
  <si>
    <t>Section 2: Eastside Individuals &amp; Families in Bellevue, Redmond and Kirkland (1)</t>
  </si>
  <si>
    <t>Section 5 - Other Important Information and Resources (2)</t>
  </si>
  <si>
    <t>Do you feel like the Latino/Hispanic community is taken into account in in Bellevue, Redmond and Kirkland:</t>
  </si>
  <si>
    <t xml:space="preserve">Do you feel like the Latino/Hispanic community is taken into account in in Bellevue, Redmond and Kirkland: </t>
  </si>
  <si>
    <t>Section 5 - Other Important Information and Resources (1)</t>
  </si>
  <si>
    <t>Section 1: Eastside Latino/Hispanic Community (1)</t>
  </si>
  <si>
    <t>Section 4: Health &amp; Safety (5)</t>
  </si>
  <si>
    <t>How safe do you and your family feel in the community:</t>
  </si>
  <si>
    <t>How do you describe an emergency situation?</t>
  </si>
  <si>
    <t>Section 4: Health &amp; Safety (6)</t>
  </si>
  <si>
    <t>Section 4: Health &amp; Safety (7)</t>
  </si>
  <si>
    <t xml:space="preserve">What do you do/what would you do in case of an emergency? </t>
  </si>
  <si>
    <t>Do you feel comfortable/safe calling and reporting to the local police department?</t>
  </si>
  <si>
    <t>Section 4: Health &amp; Safety (8)</t>
  </si>
  <si>
    <t>Other suggestions or comments?</t>
  </si>
  <si>
    <t>Section 1: Eastside Latino/Hispanic Community (7)</t>
  </si>
  <si>
    <t>Other suggestions or comments:</t>
  </si>
  <si>
    <t>Section 4: Health &amp; Safety (9)</t>
  </si>
  <si>
    <t>Section 1: Eastside Latino/Hispanic Community (3)</t>
  </si>
  <si>
    <t>What community services and/or programs are needed in Bellevue or your community?</t>
  </si>
  <si>
    <t>What is missing?</t>
  </si>
  <si>
    <t>Section 2: Eastside Individuals &amp; Families in Bellevue, Redmond and Kirkland (4)</t>
  </si>
  <si>
    <t xml:space="preserve">Any other suggestion or comment? </t>
  </si>
  <si>
    <t>Section 2: Eastside Individuals &amp; Families in Bellevue, Redmond and Kirkland (5)</t>
  </si>
  <si>
    <t>Section 4: Health &amp; Safety (4)</t>
  </si>
  <si>
    <t>What other health services are needed in Bellevue or your community?</t>
  </si>
  <si>
    <t>Housing: Do you feel like there is accessible and affordable housing in Bellevue, Redmond and Kirkland?</t>
  </si>
  <si>
    <t>Section 5 - Other Important Information and Resources (4)</t>
  </si>
  <si>
    <t>Section 1: Eastside Latino/Hispanic Community (2)</t>
  </si>
  <si>
    <t>What community services have you used before on the Eastside?</t>
  </si>
  <si>
    <t>Where do you go to find assistance and/or resources for you and family in Bellevue or your community?</t>
  </si>
  <si>
    <t>Section 1: Eastside Latino/Hispanic Community (4)</t>
  </si>
  <si>
    <t>What health services or programs do you and/or your family use?</t>
  </si>
  <si>
    <t>Section 4: Health &amp; Safety (1)</t>
  </si>
  <si>
    <t>What have been your experience with these services and programs in Bellevue or your community?</t>
  </si>
  <si>
    <t>Section 4: Health &amp; Safety (2)</t>
  </si>
  <si>
    <t>What is working well for families and individuals in Bellevue, Redmond and Kirkland?</t>
  </si>
  <si>
    <t>Section 2: Eastside Individuals &amp; Families in Bellevue, Redmond and Kirkland (3)</t>
  </si>
  <si>
    <t>Section 5 - Other Important Information and Resources (5)</t>
  </si>
  <si>
    <t>What are your comments about accessibility and affordability for the following services?</t>
  </si>
  <si>
    <r>
      <t>F.</t>
    </r>
    <r>
      <rPr>
        <b/>
        <sz val="7"/>
        <color rgb="FF969438"/>
        <rFont val="Times New Roman"/>
        <family val="1"/>
      </rPr>
      <t xml:space="preserve">     </t>
    </r>
    <r>
      <rPr>
        <b/>
        <sz val="11"/>
        <color rgb="FF969438"/>
        <rFont val="Calibri"/>
        <family val="2"/>
        <scheme val="minor"/>
      </rPr>
      <t>Domestic Violence (DV):</t>
    </r>
  </si>
  <si>
    <r>
      <t>H.</t>
    </r>
    <r>
      <rPr>
        <b/>
        <sz val="7"/>
        <color rgb="FF969438"/>
        <rFont val="Times New Roman"/>
        <family val="1"/>
      </rPr>
      <t xml:space="preserve">     </t>
    </r>
    <r>
      <rPr>
        <b/>
        <sz val="11"/>
        <color rgb="FF969438"/>
        <rFont val="Calibri"/>
        <family val="2"/>
        <scheme val="minor"/>
      </rPr>
      <t>Before and after school programs:</t>
    </r>
  </si>
  <si>
    <t>Do you share information and resources w/ your family, friends and/or neighbors?</t>
  </si>
  <si>
    <t>Section 1: Eastside Latino/Hispanic Community (5)</t>
  </si>
  <si>
    <t>What would be the best way to inform your community about services and programs available in Bellevue or your community?</t>
  </si>
  <si>
    <t>Section 1: Eastside Latino/Hispanic Community (6)</t>
  </si>
  <si>
    <t>How do you find information and resources about education and schools in Bellevue or your community?</t>
  </si>
  <si>
    <t>Section 3 - Education (1)</t>
  </si>
  <si>
    <t>What have been your experiences with these services and programs?</t>
  </si>
  <si>
    <t>Section 3 - Education (2)</t>
  </si>
  <si>
    <t>How do you find information and resources for:</t>
  </si>
  <si>
    <t>Section 3 - Education (3)</t>
  </si>
  <si>
    <t>How do find information and resources for:</t>
  </si>
  <si>
    <t>Do you get involved/participate in your child’s school?</t>
  </si>
  <si>
    <t>Section 3 - Education (4)</t>
  </si>
  <si>
    <t>How could the education system &amp; local schools strengthen their relationship with the Latino community on the Eastside?</t>
  </si>
  <si>
    <t>Section 3 - Education (5)</t>
  </si>
  <si>
    <t>Section 3 - Education (6)</t>
  </si>
  <si>
    <t>Where/how do you find information and resources for Health services in Bellevue or your community?</t>
  </si>
  <si>
    <t>Section 4: Health &amp; Safety (3)</t>
  </si>
  <si>
    <t>GC</t>
  </si>
  <si>
    <t>SH</t>
  </si>
  <si>
    <t>Don't know/not sure</t>
  </si>
  <si>
    <t>I don’t know/Am not sure</t>
  </si>
  <si>
    <t>Education/Schools</t>
  </si>
  <si>
    <t>Lake Hills Elementary</t>
  </si>
  <si>
    <t>Social services</t>
  </si>
  <si>
    <t>Healthcare providers</t>
  </si>
  <si>
    <t>Bellevue College Early Learning Program</t>
  </si>
  <si>
    <r>
      <t xml:space="preserve">Good experiences with </t>
    </r>
    <r>
      <rPr>
        <u/>
        <sz val="11"/>
        <rFont val="Calibri"/>
        <family val="2"/>
        <scheme val="minor"/>
      </rPr>
      <t>Jubilee REACH</t>
    </r>
  </si>
  <si>
    <t>Government/civic</t>
  </si>
  <si>
    <t>City of Bellevue "Connections" magazine</t>
  </si>
  <si>
    <t>Social services / CBOs</t>
  </si>
  <si>
    <t>Social Services2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</si>
</sst>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u/>
      <sz val="11"/>
      <name val="Calibri"/>
      <family val="2"/>
      <scheme val="minor"/>
    </font>
    <font>
      <b/>
      <sz val="11"/>
      <name val="Calibri"/>
      <family val="2"/>
      <scheme val="minor"/>
    </font>
    <font>
      <sz val="11"/>
      <color rgb="FFC00000"/>
      <name val="Calibri"/>
      <family val="2"/>
      <scheme val="minor"/>
    </font>
    <font>
      <sz val="11"/>
      <color rgb="FFFF0000"/>
      <name val="Calibri"/>
      <family val="2"/>
      <scheme val="minor"/>
    </font>
    <font>
      <b/>
      <sz val="11"/>
      <color rgb="FFC0BF58"/>
      <name val="Calibri"/>
      <family val="2"/>
      <scheme val="minor"/>
    </font>
    <font>
      <b/>
      <sz val="11"/>
      <color rgb="FFC53A63"/>
      <name val="Calibri"/>
      <family val="2"/>
      <scheme val="minor"/>
    </font>
    <font>
      <b/>
      <sz val="8"/>
      <name val="Calibri"/>
      <family val="2"/>
      <scheme val="minor"/>
    </font>
    <font>
      <i/>
      <sz val="11"/>
      <name val="Calibri"/>
      <family val="2"/>
      <scheme val="minor"/>
    </font>
    <font>
      <b/>
      <sz val="7"/>
      <color rgb="FFC53A63"/>
      <name val="Times New Roman"/>
      <family val="1"/>
    </font>
    <font>
      <u/>
      <sz val="11"/>
      <color theme="1"/>
      <name val="Calibri"/>
      <family val="2"/>
      <scheme val="minor"/>
    </font>
    <font>
      <b/>
      <sz val="11"/>
      <color rgb="FFFF0000"/>
      <name val="Calibri"/>
      <family val="2"/>
      <scheme val="minor"/>
    </font>
    <font>
      <b/>
      <i/>
      <sz val="11"/>
      <name val="Calibri"/>
      <family val="2"/>
      <scheme val="minor"/>
    </font>
    <font>
      <sz val="8"/>
      <color theme="1"/>
      <name val="Calibri"/>
      <family val="2"/>
      <scheme val="minor"/>
    </font>
    <font>
      <b/>
      <sz val="11"/>
      <color rgb="FFF57E20"/>
      <name val="Calibri"/>
      <family val="2"/>
      <scheme val="minor"/>
    </font>
    <font>
      <b/>
      <sz val="11"/>
      <color rgb="FFC00000"/>
      <name val="Calibri"/>
      <family val="2"/>
      <scheme val="minor"/>
    </font>
    <font>
      <b/>
      <sz val="7"/>
      <name val="Times New Roman"/>
      <family val="1"/>
    </font>
    <font>
      <sz val="11"/>
      <name val="Arial"/>
      <family val="2"/>
    </font>
    <font>
      <b/>
      <sz val="7"/>
      <color rgb="FFF57E20"/>
      <name val="Times New Roman"/>
      <family val="1"/>
    </font>
    <font>
      <b/>
      <sz val="11"/>
      <color rgb="FF969438"/>
      <name val="Calibri"/>
      <family val="2"/>
      <scheme val="minor"/>
    </font>
    <font>
      <sz val="11"/>
      <name val="Calibri"/>
      <family val="2"/>
    </font>
    <font>
      <b/>
      <sz val="11"/>
      <color rgb="FF0097BB"/>
      <name val="Calibri"/>
      <family val="2"/>
      <scheme val="minor"/>
    </font>
    <font>
      <b/>
      <sz val="11"/>
      <color rgb="FF0097BB"/>
      <name val="Wingdings"/>
      <charset val="2"/>
    </font>
    <font>
      <sz val="10"/>
      <name val="Calibri"/>
      <family val="2"/>
      <scheme val="minor"/>
    </font>
    <font>
      <sz val="10"/>
      <color theme="1"/>
      <name val="Calibri"/>
      <family val="2"/>
      <scheme val="minor"/>
    </font>
    <font>
      <sz val="9"/>
      <color theme="1"/>
      <name val="Calibri"/>
      <family val="2"/>
      <scheme val="minor"/>
    </font>
    <font>
      <b/>
      <sz val="7"/>
      <color rgb="FF969438"/>
      <name val="Times New Roman"/>
      <family val="1"/>
    </font>
  </fonts>
  <fills count="5">
    <fill>
      <patternFill patternType="none"/>
    </fill>
    <fill>
      <patternFill patternType="gray125"/>
    </fill>
    <fill>
      <patternFill patternType="solid">
        <fgColor rgb="FF00B050"/>
        <bgColor indexed="64"/>
      </patternFill>
    </fill>
    <fill>
      <patternFill patternType="solid">
        <fgColor rgb="FF0097BB"/>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s>
  <cellStyleXfs count="1">
    <xf numFmtId="0" fontId="0" fillId="0" borderId="0"/>
  </cellStyleXfs>
  <cellXfs count="198">
    <xf numFmtId="0" fontId="0" fillId="0" borderId="0" xfId="0"/>
    <xf numFmtId="0" fontId="1" fillId="0" borderId="0" xfId="0" applyFont="1"/>
    <xf numFmtId="0" fontId="1" fillId="0" borderId="1" xfId="0" applyFont="1" applyBorder="1" applyAlignment="1">
      <alignment horizontal="left" vertical="center" wrapText="1"/>
    </xf>
    <xf numFmtId="0" fontId="2" fillId="0" borderId="0" xfId="0" applyFont="1" applyBorder="1" applyAlignment="1">
      <alignment vertical="center" wrapText="1"/>
    </xf>
    <xf numFmtId="0" fontId="3" fillId="0" borderId="0" xfId="0" applyFont="1"/>
    <xf numFmtId="0" fontId="3" fillId="0" borderId="0" xfId="0" applyFont="1" applyBorder="1"/>
    <xf numFmtId="0" fontId="0" fillId="0" borderId="0" xfId="0" applyFont="1"/>
    <xf numFmtId="9" fontId="0" fillId="0" borderId="0" xfId="0" applyNumberFormat="1" applyFont="1"/>
    <xf numFmtId="0" fontId="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5" fillId="0" borderId="0" xfId="0" applyFont="1" applyBorder="1"/>
    <xf numFmtId="0" fontId="6" fillId="0" borderId="0" xfId="0" applyFont="1" applyBorder="1"/>
    <xf numFmtId="164" fontId="1" fillId="0" borderId="0" xfId="0" applyNumberFormat="1" applyFont="1"/>
    <xf numFmtId="0" fontId="9" fillId="0" borderId="1" xfId="0" applyFont="1" applyBorder="1" applyAlignment="1">
      <alignment horizontal="left" vertical="center" wrapText="1"/>
    </xf>
    <xf numFmtId="0" fontId="1" fillId="0" borderId="0" xfId="0" applyFont="1" applyAlignment="1">
      <alignment wrapText="1"/>
    </xf>
    <xf numFmtId="0" fontId="5" fillId="0" borderId="0" xfId="0" applyFont="1" applyAlignment="1">
      <alignment wrapText="1"/>
    </xf>
    <xf numFmtId="0" fontId="10" fillId="0" borderId="0" xfId="0" applyFont="1"/>
    <xf numFmtId="0" fontId="0" fillId="0" borderId="0" xfId="0" applyAlignment="1">
      <alignment wrapText="1"/>
    </xf>
    <xf numFmtId="0" fontId="3" fillId="0" borderId="0" xfId="0" applyFont="1" applyAlignment="1">
      <alignment wrapText="1"/>
    </xf>
    <xf numFmtId="0" fontId="0" fillId="0" borderId="0" xfId="0" applyFill="1" applyAlignment="1">
      <alignment wrapText="1"/>
    </xf>
    <xf numFmtId="0" fontId="3" fillId="0" borderId="0" xfId="0" applyFont="1" applyFill="1" applyAlignment="1">
      <alignment wrapText="1"/>
    </xf>
    <xf numFmtId="0" fontId="3" fillId="0" borderId="0" xfId="0" applyFont="1" applyFill="1"/>
    <xf numFmtId="0" fontId="11" fillId="0" borderId="0" xfId="0" applyFont="1" applyAlignment="1">
      <alignment wrapText="1"/>
    </xf>
    <xf numFmtId="0" fontId="0" fillId="0" borderId="0" xfId="0" applyFill="1"/>
    <xf numFmtId="0" fontId="5" fillId="0" borderId="0" xfId="0" applyFont="1"/>
    <xf numFmtId="0" fontId="3" fillId="0" borderId="0" xfId="0" applyFont="1" applyAlignment="1">
      <alignment vertical="top" wrapText="1"/>
    </xf>
    <xf numFmtId="164" fontId="5" fillId="0" borderId="0" xfId="0" applyNumberFormat="1" applyFont="1"/>
    <xf numFmtId="0" fontId="9" fillId="0" borderId="0" xfId="0" applyFont="1" applyAlignment="1">
      <alignment vertical="top" wrapText="1"/>
    </xf>
    <xf numFmtId="0" fontId="9" fillId="0" borderId="0" xfId="0" applyFont="1" applyAlignment="1">
      <alignment wrapText="1"/>
    </xf>
    <xf numFmtId="0" fontId="9" fillId="0" borderId="0" xfId="0" applyFont="1"/>
    <xf numFmtId="0" fontId="0" fillId="0" borderId="0" xfId="0" applyAlignment="1">
      <alignment horizontal="center"/>
    </xf>
    <xf numFmtId="0" fontId="5" fillId="0" borderId="0" xfId="0" applyFont="1" applyAlignment="1">
      <alignment horizontal="center"/>
    </xf>
    <xf numFmtId="0" fontId="7" fillId="0" borderId="0" xfId="0" applyFont="1" applyAlignment="1">
      <alignment horizontal="center"/>
    </xf>
    <xf numFmtId="0" fontId="7" fillId="0" borderId="0" xfId="0" applyFont="1"/>
    <xf numFmtId="0" fontId="1" fillId="0" borderId="0" xfId="0" applyFont="1" applyAlignment="1">
      <alignment horizontal="center"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0" xfId="0" applyFont="1" applyFill="1" applyAlignment="1">
      <alignment vertical="top" wrapText="1"/>
    </xf>
    <xf numFmtId="0" fontId="0" fillId="0" borderId="0" xfId="0" applyFont="1" applyFill="1" applyAlignment="1">
      <alignment wrapText="1"/>
    </xf>
    <xf numFmtId="0" fontId="0" fillId="0" borderId="0" xfId="0" applyFill="1" applyAlignment="1">
      <alignment vertical="top"/>
    </xf>
    <xf numFmtId="0" fontId="0" fillId="0" borderId="0" xfId="0" applyFont="1" applyFill="1" applyAlignment="1">
      <alignment horizontal="right" wrapText="1"/>
    </xf>
    <xf numFmtId="0" fontId="7" fillId="0" borderId="0" xfId="0" applyFont="1" applyFill="1" applyAlignment="1">
      <alignment vertical="top"/>
    </xf>
    <xf numFmtId="0" fontId="14" fillId="0" borderId="0" xfId="0" applyFont="1" applyFill="1" applyBorder="1" applyAlignment="1">
      <alignment vertical="top" wrapText="1"/>
    </xf>
    <xf numFmtId="0" fontId="7" fillId="0" borderId="0" xfId="0" applyFont="1" applyAlignment="1">
      <alignment vertical="top"/>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Border="1" applyAlignment="1">
      <alignment horizontal="right" vertical="top" wrapText="1"/>
    </xf>
    <xf numFmtId="0" fontId="0" fillId="0" borderId="0" xfId="0" applyFont="1" applyFill="1" applyAlignment="1">
      <alignment horizontal="left" vertical="top" wrapText="1"/>
    </xf>
    <xf numFmtId="0" fontId="14" fillId="0" borderId="0" xfId="0" applyFont="1" applyBorder="1" applyAlignment="1">
      <alignment vertical="top" wrapText="1"/>
    </xf>
    <xf numFmtId="0" fontId="0" fillId="0" borderId="0" xfId="0" applyFont="1" applyFill="1" applyBorder="1" applyAlignment="1">
      <alignment horizontal="left" vertical="center" wrapText="1"/>
    </xf>
    <xf numFmtId="0" fontId="1" fillId="0" borderId="0" xfId="0" applyFont="1" applyBorder="1" applyAlignment="1">
      <alignment horizontal="left" wrapText="1"/>
    </xf>
    <xf numFmtId="0" fontId="2" fillId="0" borderId="0" xfId="0" applyFont="1" applyBorder="1" applyAlignment="1">
      <alignment horizontal="left" wrapText="1"/>
    </xf>
    <xf numFmtId="0" fontId="9" fillId="0" borderId="2" xfId="0" applyFont="1" applyBorder="1" applyAlignment="1">
      <alignment horizontal="left" wrapText="1"/>
    </xf>
    <xf numFmtId="0" fontId="1" fillId="0" borderId="0" xfId="0" applyFont="1" applyAlignment="1">
      <alignment horizontal="center"/>
    </xf>
    <xf numFmtId="0" fontId="6" fillId="0" borderId="0" xfId="0" applyFont="1"/>
    <xf numFmtId="164" fontId="3" fillId="0" borderId="0" xfId="0" applyNumberFormat="1" applyFont="1"/>
    <xf numFmtId="0" fontId="5" fillId="0" borderId="0" xfId="0" applyFont="1" applyAlignment="1">
      <alignment vertical="top" wrapText="1"/>
    </xf>
    <xf numFmtId="164" fontId="0" fillId="0" borderId="0" xfId="0" applyNumberFormat="1"/>
    <xf numFmtId="0" fontId="15" fillId="0" borderId="0" xfId="0" applyFont="1" applyAlignment="1">
      <alignment wrapText="1"/>
    </xf>
    <xf numFmtId="0" fontId="2" fillId="0" borderId="0" xfId="0" applyFont="1"/>
    <xf numFmtId="0" fontId="15" fillId="0" borderId="0" xfId="0" applyFont="1"/>
    <xf numFmtId="0" fontId="5" fillId="0" borderId="0"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Fill="1" applyBorder="1" applyAlignment="1">
      <alignment horizontal="left" vertical="center" wrapText="1"/>
    </xf>
    <xf numFmtId="0" fontId="3" fillId="0" borderId="0" xfId="0" applyFont="1" applyBorder="1" applyAlignment="1">
      <alignment horizontal="right" vertical="center" wrapText="1"/>
    </xf>
    <xf numFmtId="0" fontId="6" fillId="0" borderId="0" xfId="0" applyFont="1" applyFill="1" applyBorder="1"/>
    <xf numFmtId="0" fontId="6" fillId="0" borderId="0" xfId="0" applyFont="1" applyBorder="1" applyAlignment="1">
      <alignment vertical="center" wrapText="1"/>
    </xf>
    <xf numFmtId="0" fontId="1" fillId="0" borderId="0" xfId="0" applyFont="1" applyBorder="1" applyAlignment="1">
      <alignment vertical="top" wrapText="1"/>
    </xf>
    <xf numFmtId="0" fontId="2" fillId="0" borderId="0" xfId="0" applyFont="1" applyBorder="1" applyAlignment="1">
      <alignment vertical="top" wrapText="1"/>
    </xf>
    <xf numFmtId="0" fontId="16" fillId="0" borderId="0" xfId="0" applyFont="1"/>
    <xf numFmtId="0" fontId="9" fillId="0" borderId="0" xfId="0" applyFont="1" applyBorder="1" applyAlignment="1">
      <alignment vertical="top" wrapText="1"/>
    </xf>
    <xf numFmtId="0" fontId="3" fillId="0" borderId="0" xfId="0" applyFont="1" applyFill="1" applyBorder="1"/>
    <xf numFmtId="0" fontId="3" fillId="0" borderId="0" xfId="0" applyFont="1" applyFill="1" applyBorder="1" applyAlignment="1">
      <alignment wrapText="1"/>
    </xf>
    <xf numFmtId="0" fontId="3" fillId="0" borderId="0" xfId="0" applyFont="1" applyBorder="1" applyAlignment="1">
      <alignment horizontal="left" vertical="center" wrapText="1"/>
    </xf>
    <xf numFmtId="0" fontId="3" fillId="0" borderId="0" xfId="0" applyFont="1" applyBorder="1" applyAlignment="1">
      <alignment wrapText="1"/>
    </xf>
    <xf numFmtId="0" fontId="6" fillId="0" borderId="0" xfId="0" applyFont="1" applyBorder="1" applyAlignment="1">
      <alignment horizontal="left" vertical="center" wrapText="1" indent="5"/>
    </xf>
    <xf numFmtId="0" fontId="4" fillId="0" borderId="0" xfId="0" applyFont="1" applyFill="1" applyBorder="1" applyAlignment="1">
      <alignment horizontal="left" vertical="center" wrapText="1"/>
    </xf>
    <xf numFmtId="0" fontId="3" fillId="0" borderId="0" xfId="0" applyNumberFormat="1" applyFont="1" applyBorder="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vertical="top"/>
    </xf>
    <xf numFmtId="0" fontId="5" fillId="0" borderId="0" xfId="0" applyFont="1" applyBorder="1" applyAlignment="1">
      <alignment vertical="top" wrapText="1"/>
    </xf>
    <xf numFmtId="0" fontId="17" fillId="0" borderId="0" xfId="0" applyFont="1" applyBorder="1" applyAlignment="1">
      <alignment vertical="top" wrapText="1"/>
    </xf>
    <xf numFmtId="10" fontId="1" fillId="0" borderId="0" xfId="0" applyNumberFormat="1" applyFont="1"/>
    <xf numFmtId="0" fontId="5" fillId="0" borderId="0" xfId="0" applyFont="1" applyAlignment="1"/>
    <xf numFmtId="0" fontId="7" fillId="0" borderId="0" xfId="0" applyFont="1" applyAlignment="1"/>
    <xf numFmtId="164" fontId="5" fillId="0" borderId="0" xfId="0" applyNumberFormat="1" applyFont="1" applyAlignment="1"/>
    <xf numFmtId="0" fontId="1" fillId="0" borderId="0" xfId="0" applyFont="1" applyAlignment="1"/>
    <xf numFmtId="0" fontId="0" fillId="0" borderId="0" xfId="0" applyFont="1" applyBorder="1" applyAlignment="1"/>
    <xf numFmtId="0" fontId="0" fillId="0" borderId="0" xfId="0" applyFont="1" applyFill="1" applyBorder="1" applyAlignment="1">
      <alignment vertical="center" wrapText="1"/>
    </xf>
    <xf numFmtId="0" fontId="0" fillId="0" borderId="0" xfId="0" applyFont="1" applyBorder="1" applyAlignment="1">
      <alignment vertical="center"/>
    </xf>
    <xf numFmtId="0" fontId="7" fillId="0" borderId="0" xfId="0" applyFont="1" applyFill="1" applyAlignment="1"/>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vertical="center"/>
    </xf>
    <xf numFmtId="0" fontId="0" fillId="0" borderId="0" xfId="0" applyFont="1" applyAlignment="1"/>
    <xf numFmtId="0" fontId="0" fillId="0" borderId="0" xfId="0" applyFont="1" applyAlignment="1">
      <alignment wrapText="1"/>
    </xf>
    <xf numFmtId="0" fontId="7" fillId="0" borderId="0" xfId="0" applyFont="1" applyBorder="1" applyAlignment="1"/>
    <xf numFmtId="0" fontId="7" fillId="0" borderId="0" xfId="0" applyFont="1" applyFill="1" applyBorder="1" applyAlignment="1"/>
    <xf numFmtId="0" fontId="0" fillId="0" borderId="0" xfId="0" applyFont="1" applyBorder="1" applyAlignment="1">
      <alignment vertical="top"/>
    </xf>
    <xf numFmtId="0" fontId="0" fillId="0" borderId="0" xfId="0" applyFont="1" applyFill="1" applyBorder="1" applyAlignment="1"/>
    <xf numFmtId="0" fontId="0" fillId="0" borderId="0" xfId="0" applyFont="1" applyFill="1" applyAlignment="1"/>
    <xf numFmtId="0" fontId="7" fillId="0" borderId="0" xfId="0" applyFont="1" applyBorder="1" applyAlignment="1">
      <alignment wrapText="1"/>
    </xf>
    <xf numFmtId="0" fontId="0" fillId="0" borderId="0" xfId="0" applyAlignment="1"/>
    <xf numFmtId="0" fontId="6" fillId="0" borderId="0" xfId="0" applyFont="1" applyAlignment="1"/>
    <xf numFmtId="0" fontId="0" fillId="0" borderId="0" xfId="0" applyFont="1" applyBorder="1" applyAlignment="1">
      <alignment horizontal="left" vertical="center"/>
    </xf>
    <xf numFmtId="0" fontId="0" fillId="0" borderId="0" xfId="0" applyFont="1" applyFill="1" applyBorder="1" applyAlignment="1">
      <alignment horizontal="left" vertical="center"/>
    </xf>
    <xf numFmtId="0" fontId="1" fillId="0" borderId="3" xfId="0" applyFont="1" applyBorder="1" applyAlignment="1">
      <alignment vertical="top" wrapText="1"/>
    </xf>
    <xf numFmtId="0" fontId="2" fillId="0" borderId="4" xfId="0" applyFont="1" applyBorder="1" applyAlignment="1">
      <alignment vertical="top" wrapText="1"/>
    </xf>
    <xf numFmtId="0" fontId="16" fillId="0" borderId="0" xfId="0" applyFont="1" applyAlignment="1"/>
    <xf numFmtId="0" fontId="17" fillId="0" borderId="5" xfId="0" applyFont="1" applyBorder="1" applyAlignment="1">
      <alignment vertical="top" wrapText="1"/>
    </xf>
    <xf numFmtId="0" fontId="18" fillId="0" borderId="0" xfId="0" applyFont="1"/>
    <xf numFmtId="0" fontId="1" fillId="0" borderId="0" xfId="0" applyFont="1" applyFill="1" applyBorder="1" applyAlignment="1">
      <alignment horizontal="left" vertical="center"/>
    </xf>
    <xf numFmtId="0" fontId="0" fillId="0" borderId="0" xfId="0" applyFont="1" applyBorder="1" applyAlignment="1">
      <alignment horizontal="right" vertical="center"/>
    </xf>
    <xf numFmtId="0" fontId="6" fillId="0" borderId="0" xfId="0" applyFont="1" applyAlignment="1">
      <alignment horizontal="right"/>
    </xf>
    <xf numFmtId="0" fontId="17" fillId="0" borderId="0" xfId="0" applyFont="1" applyAlignment="1">
      <alignment wrapText="1"/>
    </xf>
    <xf numFmtId="0" fontId="10" fillId="0" borderId="0" xfId="0" applyFont="1" applyAlignment="1"/>
    <xf numFmtId="164" fontId="5" fillId="0" borderId="0" xfId="0" applyNumberFormat="1" applyFont="1" applyAlignment="1">
      <alignment wrapText="1"/>
    </xf>
    <xf numFmtId="0" fontId="17" fillId="0" borderId="0" xfId="0" applyFont="1" applyAlignment="1">
      <alignment vertical="top" wrapText="1"/>
    </xf>
    <xf numFmtId="0" fontId="17" fillId="0" borderId="0" xfId="0" applyFont="1" applyAlignment="1">
      <alignment vertical="center" wrapText="1"/>
    </xf>
    <xf numFmtId="0" fontId="3" fillId="0" borderId="0" xfId="0" applyFont="1" applyAlignment="1">
      <alignment vertical="top"/>
    </xf>
    <xf numFmtId="0" fontId="3" fillId="0" borderId="0" xfId="0" applyFont="1" applyFill="1" applyBorder="1" applyAlignment="1">
      <alignment vertical="top"/>
    </xf>
    <xf numFmtId="0" fontId="18" fillId="0" borderId="0" xfId="0" applyFont="1" applyBorder="1" applyAlignment="1">
      <alignment horizontal="left" vertical="center" wrapText="1" indent="5"/>
    </xf>
    <xf numFmtId="0" fontId="0" fillId="0" borderId="0" xfId="0" applyBorder="1"/>
    <xf numFmtId="0" fontId="22" fillId="0" borderId="0" xfId="0" applyFont="1" applyBorder="1" applyAlignment="1">
      <alignment vertical="top" wrapText="1"/>
    </xf>
    <xf numFmtId="0" fontId="7" fillId="0" borderId="0" xfId="0" applyFont="1" applyBorder="1"/>
    <xf numFmtId="0" fontId="3" fillId="0" borderId="0" xfId="0" applyFont="1" applyBorder="1" applyAlignment="1">
      <alignment vertical="center"/>
    </xf>
    <xf numFmtId="0" fontId="7" fillId="0" borderId="0" xfId="0" applyFont="1" applyBorder="1" applyAlignment="1">
      <alignment vertical="center" wrapText="1"/>
    </xf>
    <xf numFmtId="0" fontId="5" fillId="0" borderId="0" xfId="0" applyFont="1" applyFill="1"/>
    <xf numFmtId="0" fontId="22" fillId="0" borderId="0" xfId="0" applyFont="1" applyAlignment="1">
      <alignment wrapText="1"/>
    </xf>
    <xf numFmtId="0" fontId="22" fillId="0" borderId="0" xfId="0" applyFont="1"/>
    <xf numFmtId="0" fontId="8" fillId="0" borderId="0" xfId="0" applyFont="1"/>
    <xf numFmtId="0" fontId="0" fillId="0" borderId="0" xfId="0" applyNumberFormat="1" applyFont="1" applyAlignment="1"/>
    <xf numFmtId="0" fontId="1" fillId="0" borderId="0" xfId="0" applyNumberFormat="1" applyFont="1" applyAlignment="1"/>
    <xf numFmtId="0" fontId="1" fillId="0" borderId="0"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0" xfId="0" applyFont="1" applyFill="1"/>
    <xf numFmtId="0" fontId="0" fillId="0" borderId="0" xfId="0" applyNumberFormat="1" applyFont="1" applyBorder="1" applyAlignment="1">
      <alignment horizontal="left" vertical="center"/>
    </xf>
    <xf numFmtId="0" fontId="0" fillId="0" borderId="0" xfId="0" applyNumberFormat="1" applyFont="1" applyFill="1" applyBorder="1" applyAlignment="1">
      <alignment horizontal="left" vertical="center" wrapText="1"/>
    </xf>
    <xf numFmtId="0" fontId="0" fillId="0" borderId="0" xfId="0" applyFill="1" applyBorder="1"/>
    <xf numFmtId="0" fontId="0" fillId="0" borderId="0" xfId="0" applyNumberFormat="1" applyFont="1" applyBorder="1" applyAlignment="1">
      <alignment vertical="top"/>
    </xf>
    <xf numFmtId="0" fontId="0" fillId="0" borderId="0" xfId="0" applyNumberFormat="1" applyFont="1" applyFill="1" applyBorder="1" applyAlignment="1">
      <alignment vertical="top"/>
    </xf>
    <xf numFmtId="0" fontId="0" fillId="0" borderId="0" xfId="0" applyNumberFormat="1" applyFont="1" applyBorder="1" applyAlignment="1"/>
    <xf numFmtId="0" fontId="0" fillId="0" borderId="0" xfId="0" applyAlignment="1">
      <alignment vertical="top"/>
    </xf>
    <xf numFmtId="0" fontId="0" fillId="0" borderId="0" xfId="0" applyBorder="1" applyAlignment="1">
      <alignment vertical="top"/>
    </xf>
    <xf numFmtId="0" fontId="0" fillId="0" borderId="0" xfId="0" applyFont="1" applyFill="1" applyBorder="1" applyAlignment="1">
      <alignment vertical="top"/>
    </xf>
    <xf numFmtId="0" fontId="1" fillId="0" borderId="0" xfId="0" applyFont="1" applyBorder="1" applyAlignment="1">
      <alignment horizontal="left" vertical="center" wrapText="1"/>
    </xf>
    <xf numFmtId="0" fontId="2" fillId="0" borderId="0" xfId="0" applyFont="1" applyBorder="1" applyAlignment="1">
      <alignment horizontal="left" vertical="center" wrapText="1"/>
    </xf>
    <xf numFmtId="0" fontId="8" fillId="0" borderId="0" xfId="0" applyFont="1" applyBorder="1" applyAlignment="1">
      <alignment horizontal="left" vertical="center" wrapText="1"/>
    </xf>
    <xf numFmtId="0" fontId="5" fillId="0" borderId="0" xfId="0" applyFont="1" applyAlignment="1">
      <alignment vertical="top"/>
    </xf>
    <xf numFmtId="0" fontId="5" fillId="0" borderId="0" xfId="0" applyFont="1" applyAlignment="1">
      <alignment vertical="center"/>
    </xf>
    <xf numFmtId="0" fontId="3" fillId="0" borderId="0" xfId="0" applyFont="1" applyAlignment="1">
      <alignment horizontal="left" vertical="top"/>
    </xf>
    <xf numFmtId="0" fontId="5" fillId="0" borderId="0" xfId="0" applyFont="1" applyAlignment="1">
      <alignment horizontal="left" vertical="top"/>
    </xf>
    <xf numFmtId="0" fontId="5" fillId="0" borderId="0" xfId="0" applyFont="1" applyFill="1" applyBorder="1" applyAlignment="1">
      <alignment vertical="center" wrapText="1"/>
    </xf>
    <xf numFmtId="0" fontId="3" fillId="0" borderId="0" xfId="0" applyNumberFormat="1" applyFont="1" applyBorder="1" applyAlignment="1">
      <alignment vertical="center" wrapText="1"/>
    </xf>
    <xf numFmtId="0" fontId="3" fillId="0" borderId="6" xfId="0" applyFont="1" applyBorder="1"/>
    <xf numFmtId="0" fontId="0" fillId="0" borderId="0" xfId="0" applyBorder="1" applyAlignment="1">
      <alignment vertical="center" wrapText="1"/>
    </xf>
    <xf numFmtId="0" fontId="0" fillId="0" borderId="0" xfId="0" applyFont="1" applyAlignment="1">
      <alignment vertical="center" wrapText="1"/>
    </xf>
    <xf numFmtId="0" fontId="1" fillId="0" borderId="3" xfId="0" applyFont="1" applyBorder="1" applyAlignment="1">
      <alignment vertical="center" wrapText="1"/>
    </xf>
    <xf numFmtId="0" fontId="24" fillId="0" borderId="5" xfId="0" applyFont="1" applyBorder="1" applyAlignment="1">
      <alignment vertical="top" wrapText="1"/>
    </xf>
    <xf numFmtId="0" fontId="25" fillId="0" borderId="7" xfId="0" applyFont="1" applyBorder="1" applyAlignment="1">
      <alignment vertical="center" wrapText="1"/>
    </xf>
    <xf numFmtId="0" fontId="24" fillId="0" borderId="0" xfId="0" applyFont="1"/>
    <xf numFmtId="0" fontId="3" fillId="0" borderId="0" xfId="0" applyFont="1" applyBorder="1" applyAlignment="1">
      <alignment horizontal="right"/>
    </xf>
    <xf numFmtId="0" fontId="10" fillId="0" borderId="0" xfId="0" applyFont="1" applyBorder="1" applyAlignment="1">
      <alignment vertical="top" wrapText="1"/>
    </xf>
    <xf numFmtId="0" fontId="24" fillId="0" borderId="0" xfId="0" applyFont="1" applyBorder="1" applyAlignment="1">
      <alignment vertical="top" wrapText="1"/>
    </xf>
    <xf numFmtId="0" fontId="26" fillId="0" borderId="0" xfId="0" applyFont="1" applyAlignment="1">
      <alignment wrapText="1"/>
    </xf>
    <xf numFmtId="0" fontId="27" fillId="0" borderId="0" xfId="0" applyFont="1" applyAlignment="1">
      <alignment wrapText="1"/>
    </xf>
    <xf numFmtId="0" fontId="24" fillId="0" borderId="0" xfId="0" applyFont="1" applyAlignment="1">
      <alignment wrapText="1"/>
    </xf>
    <xf numFmtId="0" fontId="3" fillId="0" borderId="0" xfId="0" applyNumberFormat="1" applyFont="1"/>
    <xf numFmtId="0" fontId="3" fillId="0" borderId="0" xfId="0" applyFont="1" applyAlignment="1"/>
    <xf numFmtId="0" fontId="24" fillId="0" borderId="0" xfId="0" applyFont="1" applyAlignment="1">
      <alignment horizontal="left" vertical="center" wrapText="1"/>
    </xf>
    <xf numFmtId="0" fontId="5" fillId="0" borderId="0" xfId="0" applyFont="1" applyAlignment="1">
      <alignment horizontal="left"/>
    </xf>
    <xf numFmtId="0" fontId="3" fillId="0" borderId="0" xfId="0" applyFont="1" applyAlignment="1">
      <alignment horizontal="left"/>
    </xf>
    <xf numFmtId="0" fontId="3" fillId="0" borderId="0" xfId="0" applyFont="1" applyFill="1" applyAlignment="1">
      <alignment vertical="center" wrapText="1"/>
    </xf>
    <xf numFmtId="0" fontId="28" fillId="0" borderId="0" xfId="0" applyFont="1" applyAlignment="1">
      <alignment wrapText="1"/>
    </xf>
    <xf numFmtId="0" fontId="24" fillId="0" borderId="7" xfId="0" applyFont="1" applyBorder="1" applyAlignment="1">
      <alignment vertical="top" wrapText="1"/>
    </xf>
    <xf numFmtId="0" fontId="9" fillId="0" borderId="0" xfId="0" applyFont="1" applyBorder="1" applyAlignment="1">
      <alignment horizontal="left" wrapText="1"/>
    </xf>
    <xf numFmtId="0" fontId="3" fillId="2" borderId="0" xfId="0" applyFont="1" applyFill="1"/>
    <xf numFmtId="0" fontId="0" fillId="2" borderId="0" xfId="0" applyFill="1"/>
    <xf numFmtId="0" fontId="24" fillId="0" borderId="0" xfId="0" applyFont="1" applyFill="1"/>
    <xf numFmtId="0" fontId="1" fillId="0" borderId="0" xfId="0" applyFont="1" applyFill="1"/>
    <xf numFmtId="164" fontId="1" fillId="0" borderId="0" xfId="0" applyNumberFormat="1" applyFont="1" applyFill="1"/>
    <xf numFmtId="0" fontId="0" fillId="3" borderId="0" xfId="0" applyFill="1"/>
    <xf numFmtId="0" fontId="1" fillId="0" borderId="8" xfId="0" applyFont="1" applyBorder="1"/>
    <xf numFmtId="0" fontId="0" fillId="0" borderId="8" xfId="0" applyBorder="1" applyAlignment="1">
      <alignment wrapText="1"/>
    </xf>
    <xf numFmtId="0" fontId="0" fillId="0" borderId="8" xfId="0" applyBorder="1"/>
    <xf numFmtId="0" fontId="24" fillId="0" borderId="0" xfId="0" applyFont="1" applyAlignment="1">
      <alignment vertical="top" wrapText="1"/>
    </xf>
    <xf numFmtId="0" fontId="22" fillId="0" borderId="0" xfId="0" applyFont="1" applyBorder="1" applyAlignment="1">
      <alignment horizontal="left" vertical="center" wrapText="1"/>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vertical="center"/>
    </xf>
    <xf numFmtId="0" fontId="22" fillId="0" borderId="0" xfId="0" applyFont="1" applyAlignment="1">
      <alignment horizontal="left" vertical="top"/>
    </xf>
    <xf numFmtId="0" fontId="5" fillId="4" borderId="0" xfId="0" applyFont="1" applyFill="1"/>
    <xf numFmtId="0" fontId="1" fillId="4" borderId="0" xfId="0" applyFont="1" applyFill="1"/>
  </cellXfs>
  <cellStyles count="1">
    <cellStyle name="Normal" xfId="0" builtinId="0"/>
  </cellStyles>
  <dxfs count="0"/>
  <tableStyles count="0" defaultTableStyle="TableStyleMedium2" defaultPivotStyle="PivotStyleLight16"/>
  <colors>
    <mruColors>
      <color rgb="FFFBBC2B"/>
      <color rgb="FF0097BB"/>
      <color rgb="FFC0BF58"/>
      <color rgb="FFF57E20"/>
      <color rgb="FFC53A63"/>
      <color rgb="FF014386"/>
      <color rgb="FF969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53A63"/>
            </a:solidFill>
            <a:ln>
              <a:noFill/>
            </a:ln>
            <a:effectLst/>
          </c:spPr>
          <c:invertIfNegative val="0"/>
          <c:cat>
            <c:strRef>
              <c:f>'Q1 graph'!$B$78:$B$85</c:f>
              <c:strCache>
                <c:ptCount val="8"/>
                <c:pt idx="0">
                  <c:v>Resiliency</c:v>
                </c:pt>
                <c:pt idx="1">
                  <c:v>Spiritual/traditional values</c:v>
                </c:pt>
                <c:pt idx="2">
                  <c:v>Bellevue is a good place to live</c:v>
                </c:pt>
                <c:pt idx="3">
                  <c:v>Positivity</c:v>
                </c:pt>
                <c:pt idx="4">
                  <c:v>Community services</c:v>
                </c:pt>
                <c:pt idx="5">
                  <c:v>Hard work</c:v>
                </c:pt>
                <c:pt idx="6">
                  <c:v>Family</c:v>
                </c:pt>
                <c:pt idx="7">
                  <c:v>Community unity</c:v>
                </c:pt>
              </c:strCache>
            </c:strRef>
          </c:cat>
          <c:val>
            <c:numRef>
              <c:f>'Q1 graph'!$C$78:$C$85</c:f>
              <c:numCache>
                <c:formatCode>General</c:formatCode>
                <c:ptCount val="8"/>
                <c:pt idx="0">
                  <c:v>81</c:v>
                </c:pt>
                <c:pt idx="1">
                  <c:v>84</c:v>
                </c:pt>
                <c:pt idx="2">
                  <c:v>86</c:v>
                </c:pt>
                <c:pt idx="3">
                  <c:v>86</c:v>
                </c:pt>
                <c:pt idx="4">
                  <c:v>97</c:v>
                </c:pt>
                <c:pt idx="5">
                  <c:v>123</c:v>
                </c:pt>
                <c:pt idx="6">
                  <c:v>187</c:v>
                </c:pt>
                <c:pt idx="7">
                  <c:v>231</c:v>
                </c:pt>
              </c:numCache>
            </c:numRef>
          </c:val>
          <c:extLst>
            <c:ext xmlns:c16="http://schemas.microsoft.com/office/drawing/2014/chart" uri="{C3380CC4-5D6E-409C-BE32-E72D297353CC}">
              <c16:uniqueId val="{00000000-5861-47D3-A4AC-E38390EE4E32}"/>
            </c:ext>
          </c:extLst>
        </c:ser>
        <c:dLbls>
          <c:showLegendKey val="0"/>
          <c:showVal val="0"/>
          <c:showCatName val="0"/>
          <c:showSerName val="0"/>
          <c:showPercent val="0"/>
          <c:showBubbleSize val="0"/>
        </c:dLbls>
        <c:gapWidth val="70"/>
        <c:axId val="419976616"/>
        <c:axId val="419979568"/>
      </c:barChart>
      <c:catAx>
        <c:axId val="4199766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19979568"/>
        <c:crosses val="autoZero"/>
        <c:auto val="1"/>
        <c:lblAlgn val="ctr"/>
        <c:lblOffset val="100"/>
        <c:noMultiLvlLbl val="0"/>
      </c:catAx>
      <c:valAx>
        <c:axId val="419979568"/>
        <c:scaling>
          <c:orientation val="minMax"/>
          <c:max val="24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19976616"/>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'Q26 graphs'!$G$46</c:f>
              <c:strCache>
                <c:ptCount val="1"/>
                <c:pt idx="0">
                  <c:v>More services needed</c:v>
                </c:pt>
              </c:strCache>
            </c:strRef>
          </c:tx>
          <c:spPr>
            <a:solidFill>
              <a:srgbClr val="C0BF58"/>
            </a:solidFill>
            <a:ln>
              <a:noFill/>
            </a:ln>
            <a:effectLst/>
          </c:spPr>
          <c:invertIfNegative val="0"/>
          <c:cat>
            <c:strRef>
              <c:f>'Q26 graphs'!$F$47:$F$54</c:f>
              <c:strCache>
                <c:ptCount val="8"/>
                <c:pt idx="0">
                  <c:v>Child care</c:v>
                </c:pt>
                <c:pt idx="1">
                  <c:v>Athletics/sports</c:v>
                </c:pt>
                <c:pt idx="2">
                  <c:v>Special needs services</c:v>
                </c:pt>
                <c:pt idx="3">
                  <c:v>Legal</c:v>
                </c:pt>
                <c:pt idx="4">
                  <c:v>Programs for teen parents</c:v>
                </c:pt>
                <c:pt idx="5">
                  <c:v>Domestic violence</c:v>
                </c:pt>
                <c:pt idx="6">
                  <c:v>Before/after school programs</c:v>
                </c:pt>
                <c:pt idx="7">
                  <c:v>Programs for single parents</c:v>
                </c:pt>
              </c:strCache>
            </c:strRef>
          </c:cat>
          <c:val>
            <c:numRef>
              <c:f>'Q26 graphs'!$G$47:$G$54</c:f>
              <c:numCache>
                <c:formatCode>General</c:formatCode>
                <c:ptCount val="8"/>
                <c:pt idx="0">
                  <c:v>17</c:v>
                </c:pt>
                <c:pt idx="1">
                  <c:v>22</c:v>
                </c:pt>
                <c:pt idx="2">
                  <c:v>23</c:v>
                </c:pt>
                <c:pt idx="3">
                  <c:v>24</c:v>
                </c:pt>
                <c:pt idx="4">
                  <c:v>36</c:v>
                </c:pt>
                <c:pt idx="5">
                  <c:v>52</c:v>
                </c:pt>
                <c:pt idx="6">
                  <c:v>57</c:v>
                </c:pt>
                <c:pt idx="7">
                  <c:v>76</c:v>
                </c:pt>
              </c:numCache>
            </c:numRef>
          </c:val>
          <c:extLst>
            <c:ext xmlns:c16="http://schemas.microsoft.com/office/drawing/2014/chart" uri="{C3380CC4-5D6E-409C-BE32-E72D297353CC}">
              <c16:uniqueId val="{00000000-2CD4-483B-B18A-166468697CC1}"/>
            </c:ext>
          </c:extLst>
        </c:ser>
        <c:dLbls>
          <c:showLegendKey val="0"/>
          <c:showVal val="0"/>
          <c:showCatName val="0"/>
          <c:showSerName val="0"/>
          <c:showPercent val="0"/>
          <c:showBubbleSize val="0"/>
        </c:dLbls>
        <c:gapWidth val="70"/>
        <c:axId val="454664464"/>
        <c:axId val="454666104"/>
      </c:barChart>
      <c:catAx>
        <c:axId val="4546644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4666104"/>
        <c:crosses val="autoZero"/>
        <c:auto val="1"/>
        <c:lblAlgn val="ctr"/>
        <c:lblOffset val="100"/>
        <c:noMultiLvlLbl val="0"/>
      </c:catAx>
      <c:valAx>
        <c:axId val="454666104"/>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54664464"/>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97BB"/>
            </a:solidFill>
            <a:ln>
              <a:noFill/>
            </a:ln>
            <a:effectLst/>
          </c:spPr>
          <c:invertIfNegative val="0"/>
          <c:cat>
            <c:strRef>
              <c:f>'Q27 graph'!$B$73:$B$79</c:f>
              <c:strCache>
                <c:ptCount val="7"/>
                <c:pt idx="0">
                  <c:v>Safety</c:v>
                </c:pt>
                <c:pt idx="1">
                  <c:v>Jobs</c:v>
                </c:pt>
                <c:pt idx="2">
                  <c:v>Education</c:v>
                </c:pt>
                <c:pt idx="3">
                  <c:v>Food</c:v>
                </c:pt>
                <c:pt idx="4">
                  <c:v>General information</c:v>
                </c:pt>
                <c:pt idx="5">
                  <c:v>Health</c:v>
                </c:pt>
                <c:pt idx="6">
                  <c:v>Community services</c:v>
                </c:pt>
              </c:strCache>
            </c:strRef>
          </c:cat>
          <c:val>
            <c:numRef>
              <c:f>'Q27 graph'!$C$73:$C$79</c:f>
              <c:numCache>
                <c:formatCode>General</c:formatCode>
                <c:ptCount val="7"/>
                <c:pt idx="0">
                  <c:v>41</c:v>
                </c:pt>
                <c:pt idx="1">
                  <c:v>47</c:v>
                </c:pt>
                <c:pt idx="2">
                  <c:v>69</c:v>
                </c:pt>
                <c:pt idx="3">
                  <c:v>70</c:v>
                </c:pt>
                <c:pt idx="4">
                  <c:v>157</c:v>
                </c:pt>
                <c:pt idx="5">
                  <c:v>200</c:v>
                </c:pt>
                <c:pt idx="6">
                  <c:v>277</c:v>
                </c:pt>
              </c:numCache>
            </c:numRef>
          </c:val>
          <c:extLst>
            <c:ext xmlns:c16="http://schemas.microsoft.com/office/drawing/2014/chart" uri="{C3380CC4-5D6E-409C-BE32-E72D297353CC}">
              <c16:uniqueId val="{00000000-8A63-458F-A7D1-013C0142223C}"/>
            </c:ext>
          </c:extLst>
        </c:ser>
        <c:dLbls>
          <c:showLegendKey val="0"/>
          <c:showVal val="0"/>
          <c:showCatName val="0"/>
          <c:showSerName val="0"/>
          <c:showPercent val="0"/>
          <c:showBubbleSize val="0"/>
        </c:dLbls>
        <c:gapWidth val="70"/>
        <c:axId val="245966880"/>
        <c:axId val="245961960"/>
      </c:barChart>
      <c:catAx>
        <c:axId val="245966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5961960"/>
        <c:crosses val="autoZero"/>
        <c:auto val="1"/>
        <c:lblAlgn val="ctr"/>
        <c:lblOffset val="100"/>
        <c:noMultiLvlLbl val="0"/>
      </c:catAx>
      <c:valAx>
        <c:axId val="2459619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45966880"/>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97BB"/>
            </a:solidFill>
            <a:ln>
              <a:noFill/>
            </a:ln>
            <a:effectLst/>
          </c:spPr>
          <c:invertIfNegative val="0"/>
          <c:cat>
            <c:strRef>
              <c:f>'Q28 graph'!$B$54:$B$58</c:f>
              <c:strCache>
                <c:ptCount val="5"/>
                <c:pt idx="0">
                  <c:v>Social Media</c:v>
                </c:pt>
                <c:pt idx="1">
                  <c:v>Telephone</c:v>
                </c:pt>
                <c:pt idx="2">
                  <c:v>Brochures, pamphlets, 
other printed materials</c:v>
                </c:pt>
                <c:pt idx="3">
                  <c:v>In person - hearing from 
another person verbally</c:v>
                </c:pt>
                <c:pt idx="4">
                  <c:v>Have information at 
various places I visit</c:v>
                </c:pt>
              </c:strCache>
            </c:strRef>
          </c:cat>
          <c:val>
            <c:numRef>
              <c:f>'Q28 graph'!$C$54:$C$58</c:f>
              <c:numCache>
                <c:formatCode>General</c:formatCode>
                <c:ptCount val="5"/>
                <c:pt idx="0">
                  <c:v>47</c:v>
                </c:pt>
                <c:pt idx="1">
                  <c:v>49</c:v>
                </c:pt>
                <c:pt idx="2">
                  <c:v>80</c:v>
                </c:pt>
                <c:pt idx="3">
                  <c:v>131</c:v>
                </c:pt>
                <c:pt idx="4">
                  <c:v>182</c:v>
                </c:pt>
              </c:numCache>
            </c:numRef>
          </c:val>
          <c:extLst>
            <c:ext xmlns:c16="http://schemas.microsoft.com/office/drawing/2014/chart" uri="{C3380CC4-5D6E-409C-BE32-E72D297353CC}">
              <c16:uniqueId val="{00000000-39F0-4366-B38B-98F1C4DFBE90}"/>
            </c:ext>
          </c:extLst>
        </c:ser>
        <c:dLbls>
          <c:showLegendKey val="0"/>
          <c:showVal val="0"/>
          <c:showCatName val="0"/>
          <c:showSerName val="0"/>
          <c:showPercent val="0"/>
          <c:showBubbleSize val="0"/>
        </c:dLbls>
        <c:gapWidth val="70"/>
        <c:axId val="696473024"/>
        <c:axId val="696478272"/>
      </c:barChart>
      <c:catAx>
        <c:axId val="696473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6478272"/>
        <c:crosses val="autoZero"/>
        <c:auto val="1"/>
        <c:lblAlgn val="ctr"/>
        <c:lblOffset val="100"/>
        <c:noMultiLvlLbl val="0"/>
      </c:catAx>
      <c:valAx>
        <c:axId val="69647827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96473024"/>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0097BB"/>
            </a:solidFill>
            <a:ln>
              <a:noFill/>
            </a:ln>
            <a:effectLst/>
          </c:spPr>
          <c:invertIfNegative val="0"/>
          <c:cat>
            <c:strRef>
              <c:f>'Q29 graph'!$F$36:$F$42</c:f>
              <c:strCache>
                <c:ptCount val="7"/>
                <c:pt idx="0">
                  <c:v>Faith groups</c:v>
                </c:pt>
                <c:pt idx="1">
                  <c:v>Healthcare providers</c:v>
                </c:pt>
                <c:pt idx="2">
                  <c:v>Networking within Latino community</c:v>
                </c:pt>
                <c:pt idx="3">
                  <c:v>Social services</c:v>
                </c:pt>
                <c:pt idx="4">
                  <c:v>Media sources</c:v>
                </c:pt>
                <c:pt idx="5">
                  <c:v>Government/civic, including library</c:v>
                </c:pt>
                <c:pt idx="6">
                  <c:v>Schools (BSD, university, Bellevue College)</c:v>
                </c:pt>
              </c:strCache>
            </c:strRef>
          </c:cat>
          <c:val>
            <c:numRef>
              <c:f>'Q29 graph'!$G$36:$G$42</c:f>
              <c:numCache>
                <c:formatCode>General</c:formatCode>
                <c:ptCount val="7"/>
                <c:pt idx="0">
                  <c:v>18</c:v>
                </c:pt>
                <c:pt idx="1">
                  <c:v>36</c:v>
                </c:pt>
                <c:pt idx="2">
                  <c:v>78</c:v>
                </c:pt>
                <c:pt idx="3">
                  <c:v>84</c:v>
                </c:pt>
                <c:pt idx="4">
                  <c:v>100</c:v>
                </c:pt>
                <c:pt idx="5">
                  <c:v>105</c:v>
                </c:pt>
                <c:pt idx="6">
                  <c:v>173</c:v>
                </c:pt>
              </c:numCache>
            </c:numRef>
          </c:val>
          <c:extLst>
            <c:ext xmlns:c16="http://schemas.microsoft.com/office/drawing/2014/chart" uri="{C3380CC4-5D6E-409C-BE32-E72D297353CC}">
              <c16:uniqueId val="{00000000-959B-45A2-B759-4E9124BDBE91}"/>
            </c:ext>
          </c:extLst>
        </c:ser>
        <c:dLbls>
          <c:showLegendKey val="0"/>
          <c:showVal val="0"/>
          <c:showCatName val="0"/>
          <c:showSerName val="0"/>
          <c:showPercent val="0"/>
          <c:showBubbleSize val="0"/>
        </c:dLbls>
        <c:gapWidth val="70"/>
        <c:axId val="559682560"/>
        <c:axId val="559694696"/>
      </c:barChart>
      <c:catAx>
        <c:axId val="5596825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94696"/>
        <c:crosses val="autoZero"/>
        <c:auto val="1"/>
        <c:lblAlgn val="ctr"/>
        <c:lblOffset val="100"/>
        <c:noMultiLvlLbl val="0"/>
      </c:catAx>
      <c:valAx>
        <c:axId val="5596946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82560"/>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2647553671178"/>
          <c:y val="4.7892720306513406E-3"/>
          <c:w val="0.68948061780738945"/>
          <c:h val="0.90431034482758621"/>
        </c:manualLayout>
      </c:layout>
      <c:barChart>
        <c:barDir val="bar"/>
        <c:grouping val="percentStacked"/>
        <c:varyColors val="0"/>
        <c:ser>
          <c:idx val="0"/>
          <c:order val="0"/>
          <c:tx>
            <c:strRef>
              <c:f>'Q31 graph'!$F$4</c:f>
              <c:strCache>
                <c:ptCount val="1"/>
                <c:pt idx="0">
                  <c:v>Schools</c:v>
                </c:pt>
              </c:strCache>
            </c:strRef>
          </c:tx>
          <c:spPr>
            <a:solidFill>
              <a:srgbClr val="014386"/>
            </a:solidFill>
            <a:ln>
              <a:noFill/>
            </a:ln>
            <a:effectLst/>
          </c:spPr>
          <c:invertIfNegative val="0"/>
          <c:cat>
            <c:strRef>
              <c:f>'Q31 graph'!$E$5:$E$11</c:f>
              <c:strCache>
                <c:ptCount val="7"/>
                <c:pt idx="0">
                  <c:v>DREAM Act (DACA)</c:v>
                </c:pt>
                <c:pt idx="1">
                  <c:v>Adult Continuing Education</c:v>
                </c:pt>
                <c:pt idx="2">
                  <c:v>College</c:v>
                </c:pt>
                <c:pt idx="3">
                  <c:v>High School</c:v>
                </c:pt>
                <c:pt idx="4">
                  <c:v>Middle School</c:v>
                </c:pt>
                <c:pt idx="5">
                  <c:v>Elementary School</c:v>
                </c:pt>
                <c:pt idx="6">
                  <c:v>Birth - Age 5</c:v>
                </c:pt>
              </c:strCache>
            </c:strRef>
          </c:cat>
          <c:val>
            <c:numRef>
              <c:f>'Q31 graph'!$F$5:$F$11</c:f>
              <c:numCache>
                <c:formatCode>General</c:formatCode>
                <c:ptCount val="7"/>
                <c:pt idx="0">
                  <c:v>16.100000000000001</c:v>
                </c:pt>
                <c:pt idx="1">
                  <c:v>28.6</c:v>
                </c:pt>
                <c:pt idx="2">
                  <c:v>51.5</c:v>
                </c:pt>
                <c:pt idx="3">
                  <c:v>36</c:v>
                </c:pt>
                <c:pt idx="4">
                  <c:v>47.7</c:v>
                </c:pt>
                <c:pt idx="5">
                  <c:v>50.8</c:v>
                </c:pt>
                <c:pt idx="6">
                  <c:v>26.3</c:v>
                </c:pt>
              </c:numCache>
            </c:numRef>
          </c:val>
          <c:extLst>
            <c:ext xmlns:c16="http://schemas.microsoft.com/office/drawing/2014/chart" uri="{C3380CC4-5D6E-409C-BE32-E72D297353CC}">
              <c16:uniqueId val="{00000000-FD0F-4264-9C99-2365C33906AF}"/>
            </c:ext>
          </c:extLst>
        </c:ser>
        <c:ser>
          <c:idx val="1"/>
          <c:order val="1"/>
          <c:tx>
            <c:strRef>
              <c:f>'Q31 graph'!$G$4</c:f>
              <c:strCache>
                <c:ptCount val="1"/>
                <c:pt idx="0">
                  <c:v>Social Services2</c:v>
                </c:pt>
              </c:strCache>
            </c:strRef>
          </c:tx>
          <c:spPr>
            <a:solidFill>
              <a:srgbClr val="C53A63"/>
            </a:solidFill>
            <a:ln>
              <a:noFill/>
            </a:ln>
            <a:effectLst/>
          </c:spPr>
          <c:invertIfNegative val="0"/>
          <c:cat>
            <c:strRef>
              <c:f>'Q31 graph'!$E$5:$E$11</c:f>
              <c:strCache>
                <c:ptCount val="7"/>
                <c:pt idx="0">
                  <c:v>DREAM Act (DACA)</c:v>
                </c:pt>
                <c:pt idx="1">
                  <c:v>Adult Continuing Education</c:v>
                </c:pt>
                <c:pt idx="2">
                  <c:v>College</c:v>
                </c:pt>
                <c:pt idx="3">
                  <c:v>High School</c:v>
                </c:pt>
                <c:pt idx="4">
                  <c:v>Middle School</c:v>
                </c:pt>
                <c:pt idx="5">
                  <c:v>Elementary School</c:v>
                </c:pt>
                <c:pt idx="6">
                  <c:v>Birth - Age 5</c:v>
                </c:pt>
              </c:strCache>
            </c:strRef>
          </c:cat>
          <c:val>
            <c:numRef>
              <c:f>'Q31 graph'!$G$5:$G$11</c:f>
              <c:numCache>
                <c:formatCode>General</c:formatCode>
                <c:ptCount val="7"/>
                <c:pt idx="0">
                  <c:v>33.200000000000003</c:v>
                </c:pt>
                <c:pt idx="1">
                  <c:v>27.1</c:v>
                </c:pt>
                <c:pt idx="2">
                  <c:v>10.8</c:v>
                </c:pt>
                <c:pt idx="3">
                  <c:v>4.9000000000000004</c:v>
                </c:pt>
                <c:pt idx="4">
                  <c:v>12.3</c:v>
                </c:pt>
                <c:pt idx="5">
                  <c:v>11.7</c:v>
                </c:pt>
                <c:pt idx="6">
                  <c:v>15.5</c:v>
                </c:pt>
              </c:numCache>
            </c:numRef>
          </c:val>
          <c:extLst>
            <c:ext xmlns:c16="http://schemas.microsoft.com/office/drawing/2014/chart" uri="{C3380CC4-5D6E-409C-BE32-E72D297353CC}">
              <c16:uniqueId val="{00000001-FD0F-4264-9C99-2365C33906AF}"/>
            </c:ext>
          </c:extLst>
        </c:ser>
        <c:ser>
          <c:idx val="2"/>
          <c:order val="2"/>
          <c:tx>
            <c:strRef>
              <c:f>'Q31 graph'!$H$4</c:f>
              <c:strCache>
                <c:ptCount val="1"/>
                <c:pt idx="0">
                  <c:v>Government/Civic</c:v>
                </c:pt>
              </c:strCache>
            </c:strRef>
          </c:tx>
          <c:spPr>
            <a:solidFill>
              <a:srgbClr val="F57E20"/>
            </a:solidFill>
            <a:ln>
              <a:noFill/>
            </a:ln>
            <a:effectLst/>
          </c:spPr>
          <c:invertIfNegative val="0"/>
          <c:cat>
            <c:strRef>
              <c:f>'Q31 graph'!$E$5:$E$11</c:f>
              <c:strCache>
                <c:ptCount val="7"/>
                <c:pt idx="0">
                  <c:v>DREAM Act (DACA)</c:v>
                </c:pt>
                <c:pt idx="1">
                  <c:v>Adult Continuing Education</c:v>
                </c:pt>
                <c:pt idx="2">
                  <c:v>College</c:v>
                </c:pt>
                <c:pt idx="3">
                  <c:v>High School</c:v>
                </c:pt>
                <c:pt idx="4">
                  <c:v>Middle School</c:v>
                </c:pt>
                <c:pt idx="5">
                  <c:v>Elementary School</c:v>
                </c:pt>
                <c:pt idx="6">
                  <c:v>Birth - Age 5</c:v>
                </c:pt>
              </c:strCache>
            </c:strRef>
          </c:cat>
          <c:val>
            <c:numRef>
              <c:f>'Q31 graph'!$H$5:$H$11</c:f>
              <c:numCache>
                <c:formatCode>General</c:formatCode>
                <c:ptCount val="7"/>
                <c:pt idx="0">
                  <c:v>4.2</c:v>
                </c:pt>
                <c:pt idx="1">
                  <c:v>7.8</c:v>
                </c:pt>
                <c:pt idx="2">
                  <c:v>0.4</c:v>
                </c:pt>
                <c:pt idx="3">
                  <c:v>14.3</c:v>
                </c:pt>
                <c:pt idx="4">
                  <c:v>8.6999999999999993</c:v>
                </c:pt>
                <c:pt idx="5">
                  <c:v>9.1</c:v>
                </c:pt>
                <c:pt idx="6">
                  <c:v>15.9</c:v>
                </c:pt>
              </c:numCache>
            </c:numRef>
          </c:val>
          <c:extLst>
            <c:ext xmlns:c16="http://schemas.microsoft.com/office/drawing/2014/chart" uri="{C3380CC4-5D6E-409C-BE32-E72D297353CC}">
              <c16:uniqueId val="{00000002-FD0F-4264-9C99-2365C33906AF}"/>
            </c:ext>
          </c:extLst>
        </c:ser>
        <c:ser>
          <c:idx val="3"/>
          <c:order val="3"/>
          <c:tx>
            <c:strRef>
              <c:f>'Q31 graph'!$I$4</c:f>
              <c:strCache>
                <c:ptCount val="1"/>
                <c:pt idx="0">
                  <c:v>Health clinics &amp; professional</c:v>
                </c:pt>
              </c:strCache>
            </c:strRef>
          </c:tx>
          <c:spPr>
            <a:solidFill>
              <a:srgbClr val="C0BF58"/>
            </a:solidFill>
            <a:ln>
              <a:noFill/>
            </a:ln>
            <a:effectLst/>
          </c:spPr>
          <c:invertIfNegative val="0"/>
          <c:cat>
            <c:strRef>
              <c:f>'Q31 graph'!$E$5:$E$11</c:f>
              <c:strCache>
                <c:ptCount val="7"/>
                <c:pt idx="0">
                  <c:v>DREAM Act (DACA)</c:v>
                </c:pt>
                <c:pt idx="1">
                  <c:v>Adult Continuing Education</c:v>
                </c:pt>
                <c:pt idx="2">
                  <c:v>College</c:v>
                </c:pt>
                <c:pt idx="3">
                  <c:v>High School</c:v>
                </c:pt>
                <c:pt idx="4">
                  <c:v>Middle School</c:v>
                </c:pt>
                <c:pt idx="5">
                  <c:v>Elementary School</c:v>
                </c:pt>
                <c:pt idx="6">
                  <c:v>Birth - Age 5</c:v>
                </c:pt>
              </c:strCache>
            </c:strRef>
          </c:cat>
          <c:val>
            <c:numRef>
              <c:f>'Q31 graph'!$I$5:$I$11</c:f>
              <c:numCache>
                <c:formatCode>General</c:formatCode>
                <c:ptCount val="7"/>
                <c:pt idx="0">
                  <c:v>11.7</c:v>
                </c:pt>
                <c:pt idx="1">
                  <c:v>0</c:v>
                </c:pt>
                <c:pt idx="2">
                  <c:v>0</c:v>
                </c:pt>
                <c:pt idx="3">
                  <c:v>12.8</c:v>
                </c:pt>
                <c:pt idx="4">
                  <c:v>7.4</c:v>
                </c:pt>
                <c:pt idx="5">
                  <c:v>8.8000000000000007</c:v>
                </c:pt>
                <c:pt idx="6">
                  <c:v>26.5</c:v>
                </c:pt>
              </c:numCache>
            </c:numRef>
          </c:val>
          <c:extLst>
            <c:ext xmlns:c16="http://schemas.microsoft.com/office/drawing/2014/chart" uri="{C3380CC4-5D6E-409C-BE32-E72D297353CC}">
              <c16:uniqueId val="{00000003-FD0F-4264-9C99-2365C33906AF}"/>
            </c:ext>
          </c:extLst>
        </c:ser>
        <c:ser>
          <c:idx val="4"/>
          <c:order val="4"/>
          <c:tx>
            <c:strRef>
              <c:f>'Q31 graph'!$J$4</c:f>
              <c:strCache>
                <c:ptCount val="1"/>
                <c:pt idx="0">
                  <c:v>Community</c:v>
                </c:pt>
              </c:strCache>
            </c:strRef>
          </c:tx>
          <c:spPr>
            <a:solidFill>
              <a:srgbClr val="0097BB"/>
            </a:solidFill>
            <a:ln>
              <a:noFill/>
            </a:ln>
            <a:effectLst/>
          </c:spPr>
          <c:invertIfNegative val="0"/>
          <c:cat>
            <c:strRef>
              <c:f>'Q31 graph'!$E$5:$E$11</c:f>
              <c:strCache>
                <c:ptCount val="7"/>
                <c:pt idx="0">
                  <c:v>DREAM Act (DACA)</c:v>
                </c:pt>
                <c:pt idx="1">
                  <c:v>Adult Continuing Education</c:v>
                </c:pt>
                <c:pt idx="2">
                  <c:v>College</c:v>
                </c:pt>
                <c:pt idx="3">
                  <c:v>High School</c:v>
                </c:pt>
                <c:pt idx="4">
                  <c:v>Middle School</c:v>
                </c:pt>
                <c:pt idx="5">
                  <c:v>Elementary School</c:v>
                </c:pt>
                <c:pt idx="6">
                  <c:v>Birth - Age 5</c:v>
                </c:pt>
              </c:strCache>
            </c:strRef>
          </c:cat>
          <c:val>
            <c:numRef>
              <c:f>'Q31 graph'!$J$5:$J$11</c:f>
              <c:numCache>
                <c:formatCode>General</c:formatCode>
                <c:ptCount val="7"/>
                <c:pt idx="0">
                  <c:v>16.100000000000001</c:v>
                </c:pt>
                <c:pt idx="1">
                  <c:v>24.5</c:v>
                </c:pt>
                <c:pt idx="2">
                  <c:v>16.399999999999999</c:v>
                </c:pt>
                <c:pt idx="3">
                  <c:v>18.899999999999999</c:v>
                </c:pt>
                <c:pt idx="4">
                  <c:v>11</c:v>
                </c:pt>
                <c:pt idx="5">
                  <c:v>9.8000000000000007</c:v>
                </c:pt>
                <c:pt idx="6">
                  <c:v>10</c:v>
                </c:pt>
              </c:numCache>
            </c:numRef>
          </c:val>
          <c:extLst>
            <c:ext xmlns:c16="http://schemas.microsoft.com/office/drawing/2014/chart" uri="{C3380CC4-5D6E-409C-BE32-E72D297353CC}">
              <c16:uniqueId val="{00000004-FD0F-4264-9C99-2365C33906AF}"/>
            </c:ext>
          </c:extLst>
        </c:ser>
        <c:ser>
          <c:idx val="5"/>
          <c:order val="5"/>
          <c:tx>
            <c:strRef>
              <c:f>'Q31 graph'!$K$4</c:f>
              <c:strCache>
                <c:ptCount val="1"/>
                <c:pt idx="0">
                  <c:v>Don't Know</c:v>
                </c:pt>
              </c:strCache>
            </c:strRef>
          </c:tx>
          <c:spPr>
            <a:solidFill>
              <a:srgbClr val="FBBC2B"/>
            </a:solidFill>
            <a:ln>
              <a:noFill/>
            </a:ln>
            <a:effectLst/>
          </c:spPr>
          <c:invertIfNegative val="0"/>
          <c:cat>
            <c:strRef>
              <c:f>'Q31 graph'!$E$5:$E$11</c:f>
              <c:strCache>
                <c:ptCount val="7"/>
                <c:pt idx="0">
                  <c:v>DREAM Act (DACA)</c:v>
                </c:pt>
                <c:pt idx="1">
                  <c:v>Adult Continuing Education</c:v>
                </c:pt>
                <c:pt idx="2">
                  <c:v>College</c:v>
                </c:pt>
                <c:pt idx="3">
                  <c:v>High School</c:v>
                </c:pt>
                <c:pt idx="4">
                  <c:v>Middle School</c:v>
                </c:pt>
                <c:pt idx="5">
                  <c:v>Elementary School</c:v>
                </c:pt>
                <c:pt idx="6">
                  <c:v>Birth - Age 5</c:v>
                </c:pt>
              </c:strCache>
            </c:strRef>
          </c:cat>
          <c:val>
            <c:numRef>
              <c:f>'Q31 graph'!$K$5:$K$11</c:f>
              <c:numCache>
                <c:formatCode>General</c:formatCode>
                <c:ptCount val="7"/>
                <c:pt idx="0">
                  <c:v>18.7</c:v>
                </c:pt>
                <c:pt idx="1">
                  <c:v>12</c:v>
                </c:pt>
                <c:pt idx="2">
                  <c:v>20.9</c:v>
                </c:pt>
                <c:pt idx="3">
                  <c:v>13.1</c:v>
                </c:pt>
                <c:pt idx="4">
                  <c:v>12.9</c:v>
                </c:pt>
                <c:pt idx="5">
                  <c:v>9.8000000000000007</c:v>
                </c:pt>
                <c:pt idx="6">
                  <c:v>5.9</c:v>
                </c:pt>
              </c:numCache>
            </c:numRef>
          </c:val>
          <c:extLst>
            <c:ext xmlns:c16="http://schemas.microsoft.com/office/drawing/2014/chart" uri="{C3380CC4-5D6E-409C-BE32-E72D297353CC}">
              <c16:uniqueId val="{00000005-FD0F-4264-9C99-2365C33906AF}"/>
            </c:ext>
          </c:extLst>
        </c:ser>
        <c:dLbls>
          <c:showLegendKey val="0"/>
          <c:showVal val="0"/>
          <c:showCatName val="0"/>
          <c:showSerName val="0"/>
          <c:showPercent val="0"/>
          <c:showBubbleSize val="0"/>
        </c:dLbls>
        <c:gapWidth val="70"/>
        <c:overlap val="100"/>
        <c:axId val="559683872"/>
        <c:axId val="559676328"/>
      </c:barChart>
      <c:catAx>
        <c:axId val="5596838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76328"/>
        <c:crosses val="autoZero"/>
        <c:auto val="1"/>
        <c:lblAlgn val="ctr"/>
        <c:lblOffset val="100"/>
        <c:noMultiLvlLbl val="0"/>
      </c:catAx>
      <c:valAx>
        <c:axId val="55967632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596838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53A63"/>
            </a:solidFill>
            <a:ln>
              <a:noFill/>
            </a:ln>
            <a:effectLst/>
          </c:spPr>
          <c:invertIfNegative val="0"/>
          <c:cat>
            <c:strRef>
              <c:f>'Q5 graph'!$B$89:$B$95</c:f>
              <c:strCache>
                <c:ptCount val="7"/>
                <c:pt idx="0">
                  <c:v>Financial Skills</c:v>
                </c:pt>
                <c:pt idx="1">
                  <c:v>Housing</c:v>
                </c:pt>
                <c:pt idx="2">
                  <c:v>Health</c:v>
                </c:pt>
                <c:pt idx="3">
                  <c:v>Work, increased wages</c:v>
                </c:pt>
                <c:pt idx="4">
                  <c:v>Education</c:v>
                </c:pt>
                <c:pt idx="5">
                  <c:v>Information and communication</c:v>
                </c:pt>
                <c:pt idx="6">
                  <c:v>Community and culture</c:v>
                </c:pt>
              </c:strCache>
            </c:strRef>
          </c:cat>
          <c:val>
            <c:numRef>
              <c:f>'Q5 graph'!$C$89:$C$95</c:f>
              <c:numCache>
                <c:formatCode>General</c:formatCode>
                <c:ptCount val="7"/>
                <c:pt idx="0">
                  <c:v>119</c:v>
                </c:pt>
                <c:pt idx="1">
                  <c:v>123</c:v>
                </c:pt>
                <c:pt idx="2">
                  <c:v>157</c:v>
                </c:pt>
                <c:pt idx="3">
                  <c:v>174</c:v>
                </c:pt>
                <c:pt idx="4">
                  <c:v>215</c:v>
                </c:pt>
                <c:pt idx="5">
                  <c:v>451</c:v>
                </c:pt>
                <c:pt idx="6">
                  <c:v>682</c:v>
                </c:pt>
              </c:numCache>
            </c:numRef>
          </c:val>
          <c:extLst>
            <c:ext xmlns:c16="http://schemas.microsoft.com/office/drawing/2014/chart" uri="{C3380CC4-5D6E-409C-BE32-E72D297353CC}">
              <c16:uniqueId val="{00000000-3EEB-40A2-A2C9-F654065C2B70}"/>
            </c:ext>
          </c:extLst>
        </c:ser>
        <c:dLbls>
          <c:showLegendKey val="0"/>
          <c:showVal val="0"/>
          <c:showCatName val="0"/>
          <c:showSerName val="0"/>
          <c:showPercent val="0"/>
          <c:showBubbleSize val="0"/>
        </c:dLbls>
        <c:gapWidth val="70"/>
        <c:axId val="646082528"/>
        <c:axId val="646090728"/>
      </c:barChart>
      <c:catAx>
        <c:axId val="6460825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6090728"/>
        <c:crosses val="autoZero"/>
        <c:auto val="1"/>
        <c:lblAlgn val="ctr"/>
        <c:lblOffset val="100"/>
        <c:noMultiLvlLbl val="0"/>
      </c:catAx>
      <c:valAx>
        <c:axId val="646090728"/>
        <c:scaling>
          <c:orientation val="minMax"/>
          <c:max val="7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60825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57E20"/>
            </a:solidFill>
            <a:ln>
              <a:noFill/>
            </a:ln>
            <a:effectLst/>
          </c:spPr>
          <c:invertIfNegative val="0"/>
          <c:cat>
            <c:strRef>
              <c:f>'Q13 graph'!$B$84:$B$93</c:f>
              <c:strCache>
                <c:ptCount val="10"/>
                <c:pt idx="0">
                  <c:v>Programs for age 0-5</c:v>
                </c:pt>
                <c:pt idx="1">
                  <c:v>Adult education</c:v>
                </c:pt>
                <c:pt idx="2">
                  <c:v>Legal services</c:v>
                </c:pt>
                <c:pt idx="3">
                  <c:v>Language</c:v>
                </c:pt>
                <c:pt idx="4">
                  <c:v>Housing</c:v>
                </c:pt>
                <c:pt idx="5">
                  <c:v>Education related youth, K-college</c:v>
                </c:pt>
                <c:pt idx="6">
                  <c:v>Low income services</c:v>
                </c:pt>
                <c:pt idx="7">
                  <c:v>Out of school programs</c:v>
                </c:pt>
                <c:pt idx="8">
                  <c:v>Community programs</c:v>
                </c:pt>
                <c:pt idx="9">
                  <c:v>Mental &amp; physical health services</c:v>
                </c:pt>
              </c:strCache>
            </c:strRef>
          </c:cat>
          <c:val>
            <c:numRef>
              <c:f>'Q13 graph'!$C$84:$C$93</c:f>
              <c:numCache>
                <c:formatCode>General</c:formatCode>
                <c:ptCount val="10"/>
                <c:pt idx="0">
                  <c:v>67</c:v>
                </c:pt>
                <c:pt idx="1">
                  <c:v>68</c:v>
                </c:pt>
                <c:pt idx="2">
                  <c:v>90</c:v>
                </c:pt>
                <c:pt idx="3">
                  <c:v>103</c:v>
                </c:pt>
                <c:pt idx="4">
                  <c:v>108</c:v>
                </c:pt>
                <c:pt idx="5">
                  <c:v>120</c:v>
                </c:pt>
                <c:pt idx="6">
                  <c:v>124</c:v>
                </c:pt>
                <c:pt idx="7">
                  <c:v>137</c:v>
                </c:pt>
                <c:pt idx="8">
                  <c:v>211</c:v>
                </c:pt>
                <c:pt idx="9">
                  <c:v>227</c:v>
                </c:pt>
              </c:numCache>
            </c:numRef>
          </c:val>
          <c:extLst>
            <c:ext xmlns:c16="http://schemas.microsoft.com/office/drawing/2014/chart" uri="{C3380CC4-5D6E-409C-BE32-E72D297353CC}">
              <c16:uniqueId val="{00000000-AAAF-4CB8-9AF3-AA6569D0671C}"/>
            </c:ext>
          </c:extLst>
        </c:ser>
        <c:dLbls>
          <c:showLegendKey val="0"/>
          <c:showVal val="0"/>
          <c:showCatName val="0"/>
          <c:showSerName val="0"/>
          <c:showPercent val="0"/>
          <c:showBubbleSize val="0"/>
        </c:dLbls>
        <c:gapWidth val="70"/>
        <c:axId val="374425880"/>
        <c:axId val="43024184"/>
      </c:barChart>
      <c:catAx>
        <c:axId val="374425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3024184"/>
        <c:crosses val="autoZero"/>
        <c:auto val="1"/>
        <c:lblAlgn val="ctr"/>
        <c:lblOffset val="100"/>
        <c:noMultiLvlLbl val="0"/>
      </c:catAx>
      <c:valAx>
        <c:axId val="43024184"/>
        <c:scaling>
          <c:orientation val="minMax"/>
          <c:max val="24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74425880"/>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0BF58"/>
            </a:solidFill>
            <a:ln>
              <a:noFill/>
            </a:ln>
            <a:effectLst/>
          </c:spPr>
          <c:invertIfNegative val="0"/>
          <c:cat>
            <c:strRef>
              <c:f>'Q21 graph'!$B$69:$B$73</c:f>
              <c:strCache>
                <c:ptCount val="5"/>
                <c:pt idx="0">
                  <c:v>Peer to peer</c:v>
                </c:pt>
                <c:pt idx="1">
                  <c:v>City-based services</c:v>
                </c:pt>
                <c:pt idx="2">
                  <c:v>Education</c:v>
                </c:pt>
                <c:pt idx="3">
                  <c:v>Medical (physical &amp; mental)</c:v>
                </c:pt>
                <c:pt idx="4">
                  <c:v>Community-based organizations</c:v>
                </c:pt>
              </c:strCache>
            </c:strRef>
          </c:cat>
          <c:val>
            <c:numRef>
              <c:f>'Q21 graph'!$C$69:$C$73</c:f>
              <c:numCache>
                <c:formatCode>General</c:formatCode>
                <c:ptCount val="5"/>
                <c:pt idx="0">
                  <c:v>42</c:v>
                </c:pt>
                <c:pt idx="1">
                  <c:v>81</c:v>
                </c:pt>
                <c:pt idx="2">
                  <c:v>85</c:v>
                </c:pt>
                <c:pt idx="3">
                  <c:v>152</c:v>
                </c:pt>
                <c:pt idx="4">
                  <c:v>169</c:v>
                </c:pt>
              </c:numCache>
            </c:numRef>
          </c:val>
          <c:extLst>
            <c:ext xmlns:c16="http://schemas.microsoft.com/office/drawing/2014/chart" uri="{C3380CC4-5D6E-409C-BE32-E72D297353CC}">
              <c16:uniqueId val="{00000000-FA78-45AB-92BC-7AFB658AF21B}"/>
            </c:ext>
          </c:extLst>
        </c:ser>
        <c:dLbls>
          <c:showLegendKey val="0"/>
          <c:showVal val="0"/>
          <c:showCatName val="0"/>
          <c:showSerName val="0"/>
          <c:showPercent val="0"/>
          <c:showBubbleSize val="0"/>
        </c:dLbls>
        <c:gapWidth val="70"/>
        <c:axId val="511409336"/>
        <c:axId val="511414256"/>
      </c:barChart>
      <c:catAx>
        <c:axId val="511409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1414256"/>
        <c:crosses val="autoZero"/>
        <c:auto val="1"/>
        <c:lblAlgn val="ctr"/>
        <c:lblOffset val="100"/>
        <c:noMultiLvlLbl val="0"/>
      </c:catAx>
      <c:valAx>
        <c:axId val="511414256"/>
        <c:scaling>
          <c:orientation val="minMax"/>
          <c:max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a:t>
                </a:r>
                <a:r>
                  <a:rPr lang="en-US" sz="900" baseline="0"/>
                  <a:t> Responses</a:t>
                </a:r>
                <a:endParaRPr lang="en-US" sz="900"/>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1409336"/>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0BF58"/>
            </a:solidFill>
            <a:ln>
              <a:noFill/>
            </a:ln>
            <a:effectLst/>
          </c:spPr>
          <c:invertIfNegative val="0"/>
          <c:cat>
            <c:strRef>
              <c:f>'Q22 graph'!$B$46:$B$50</c:f>
              <c:strCache>
                <c:ptCount val="5"/>
                <c:pt idx="0">
                  <c:v>Government</c:v>
                </c:pt>
                <c:pt idx="1">
                  <c:v>Health care provider</c:v>
                </c:pt>
                <c:pt idx="2">
                  <c:v>Family, friend, and neighbor</c:v>
                </c:pt>
                <c:pt idx="3">
                  <c:v>Schools</c:v>
                </c:pt>
                <c:pt idx="4">
                  <c:v>Community-based organizations</c:v>
                </c:pt>
              </c:strCache>
            </c:strRef>
          </c:cat>
          <c:val>
            <c:numRef>
              <c:f>'Q22 graph'!$C$46:$C$50</c:f>
              <c:numCache>
                <c:formatCode>General</c:formatCode>
                <c:ptCount val="5"/>
                <c:pt idx="0">
                  <c:v>46</c:v>
                </c:pt>
                <c:pt idx="1">
                  <c:v>61</c:v>
                </c:pt>
                <c:pt idx="2">
                  <c:v>64</c:v>
                </c:pt>
                <c:pt idx="3">
                  <c:v>66</c:v>
                </c:pt>
                <c:pt idx="4">
                  <c:v>170</c:v>
                </c:pt>
              </c:numCache>
            </c:numRef>
          </c:val>
          <c:extLst>
            <c:ext xmlns:c16="http://schemas.microsoft.com/office/drawing/2014/chart" uri="{C3380CC4-5D6E-409C-BE32-E72D297353CC}">
              <c16:uniqueId val="{00000000-4A9E-4350-BE3D-376DC66E585F}"/>
            </c:ext>
          </c:extLst>
        </c:ser>
        <c:dLbls>
          <c:showLegendKey val="0"/>
          <c:showVal val="0"/>
          <c:showCatName val="0"/>
          <c:showSerName val="0"/>
          <c:showPercent val="0"/>
          <c:showBubbleSize val="0"/>
        </c:dLbls>
        <c:gapWidth val="70"/>
        <c:axId val="646077608"/>
        <c:axId val="646070392"/>
      </c:barChart>
      <c:catAx>
        <c:axId val="6460776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6070392"/>
        <c:crosses val="autoZero"/>
        <c:auto val="1"/>
        <c:lblAlgn val="ctr"/>
        <c:lblOffset val="100"/>
        <c:noMultiLvlLbl val="0"/>
      </c:catAx>
      <c:valAx>
        <c:axId val="646070392"/>
        <c:scaling>
          <c:orientation val="minMax"/>
          <c:max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6077608"/>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0BF58"/>
            </a:solidFill>
            <a:ln>
              <a:noFill/>
            </a:ln>
            <a:effectLst/>
          </c:spPr>
          <c:invertIfNegative val="0"/>
          <c:cat>
            <c:strRef>
              <c:f>'Q23 graph'!$B$37:$B$42</c:f>
              <c:strCache>
                <c:ptCount val="6"/>
                <c:pt idx="0">
                  <c:v>Jubilee REACH</c:v>
                </c:pt>
                <c:pt idx="1">
                  <c:v>Dental services</c:v>
                </c:pt>
                <c:pt idx="2">
                  <c:v>Hospital </c:v>
                </c:pt>
                <c:pt idx="3">
                  <c:v>Government health programs</c:v>
                </c:pt>
                <c:pt idx="4">
                  <c:v>Insurance</c:v>
                </c:pt>
                <c:pt idx="5">
                  <c:v>Medical clinics</c:v>
                </c:pt>
              </c:strCache>
            </c:strRef>
          </c:cat>
          <c:val>
            <c:numRef>
              <c:f>'Q23 graph'!$C$37:$C$42</c:f>
              <c:numCache>
                <c:formatCode>General</c:formatCode>
                <c:ptCount val="6"/>
                <c:pt idx="0">
                  <c:v>23</c:v>
                </c:pt>
                <c:pt idx="1">
                  <c:v>31</c:v>
                </c:pt>
                <c:pt idx="2">
                  <c:v>68</c:v>
                </c:pt>
                <c:pt idx="3">
                  <c:v>69</c:v>
                </c:pt>
                <c:pt idx="4">
                  <c:v>91</c:v>
                </c:pt>
                <c:pt idx="5">
                  <c:v>211</c:v>
                </c:pt>
              </c:numCache>
            </c:numRef>
          </c:val>
          <c:extLst>
            <c:ext xmlns:c16="http://schemas.microsoft.com/office/drawing/2014/chart" uri="{C3380CC4-5D6E-409C-BE32-E72D297353CC}">
              <c16:uniqueId val="{00000000-AFD5-426D-9FB1-3742DCA901FA}"/>
            </c:ext>
          </c:extLst>
        </c:ser>
        <c:dLbls>
          <c:showLegendKey val="0"/>
          <c:showVal val="0"/>
          <c:showCatName val="0"/>
          <c:showSerName val="0"/>
          <c:showPercent val="0"/>
          <c:showBubbleSize val="0"/>
        </c:dLbls>
        <c:gapWidth val="70"/>
        <c:axId val="511400152"/>
        <c:axId val="511403104"/>
      </c:barChart>
      <c:catAx>
        <c:axId val="511400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1403104"/>
        <c:crosses val="autoZero"/>
        <c:auto val="1"/>
        <c:lblAlgn val="ctr"/>
        <c:lblOffset val="100"/>
        <c:noMultiLvlLbl val="0"/>
      </c:catAx>
      <c:valAx>
        <c:axId val="511403104"/>
        <c:scaling>
          <c:orientation val="minMax"/>
          <c:max val="22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11400152"/>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C0BF58"/>
            </a:solidFill>
            <a:ln>
              <a:noFill/>
            </a:ln>
            <a:effectLst/>
          </c:spPr>
          <c:invertIfNegative val="0"/>
          <c:cat>
            <c:strRef>
              <c:f>'Q25 graph'!$B$70:$B$76</c:f>
              <c:strCache>
                <c:ptCount val="7"/>
                <c:pt idx="0">
                  <c:v>Health</c:v>
                </c:pt>
                <c:pt idx="1">
                  <c:v>Support in general, unspecified</c:v>
                </c:pt>
                <c:pt idx="2">
                  <c:v>Economy and employment</c:v>
                </c:pt>
                <c:pt idx="3">
                  <c:v>Education</c:v>
                </c:pt>
                <c:pt idx="4">
                  <c:v>Linguistic/cultural importance</c:v>
                </c:pt>
                <c:pt idx="5">
                  <c:v>Basic needs (food, housing, transportation)</c:v>
                </c:pt>
                <c:pt idx="6">
                  <c:v>Community (recreation, safety, culture)</c:v>
                </c:pt>
              </c:strCache>
            </c:strRef>
          </c:cat>
          <c:val>
            <c:numRef>
              <c:f>'Q25 graph'!$C$70:$C$76</c:f>
              <c:numCache>
                <c:formatCode>General</c:formatCode>
                <c:ptCount val="7"/>
                <c:pt idx="0">
                  <c:v>89</c:v>
                </c:pt>
                <c:pt idx="1">
                  <c:v>95</c:v>
                </c:pt>
                <c:pt idx="2">
                  <c:v>97</c:v>
                </c:pt>
                <c:pt idx="3">
                  <c:v>117</c:v>
                </c:pt>
                <c:pt idx="4">
                  <c:v>195</c:v>
                </c:pt>
                <c:pt idx="5">
                  <c:v>215</c:v>
                </c:pt>
                <c:pt idx="6">
                  <c:v>390</c:v>
                </c:pt>
              </c:numCache>
            </c:numRef>
          </c:val>
          <c:extLst>
            <c:ext xmlns:c16="http://schemas.microsoft.com/office/drawing/2014/chart" uri="{C3380CC4-5D6E-409C-BE32-E72D297353CC}">
              <c16:uniqueId val="{00000000-D0D0-4D7A-99C6-B8595DF45CA0}"/>
            </c:ext>
          </c:extLst>
        </c:ser>
        <c:dLbls>
          <c:showLegendKey val="0"/>
          <c:showVal val="0"/>
          <c:showCatName val="0"/>
          <c:showSerName val="0"/>
          <c:showPercent val="0"/>
          <c:showBubbleSize val="0"/>
        </c:dLbls>
        <c:gapWidth val="70"/>
        <c:axId val="646059568"/>
        <c:axId val="646060224"/>
      </c:barChart>
      <c:catAx>
        <c:axId val="6460595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6060224"/>
        <c:crosses val="autoZero"/>
        <c:auto val="1"/>
        <c:lblAlgn val="ctr"/>
        <c:lblOffset val="100"/>
        <c:noMultiLvlLbl val="0"/>
      </c:catAx>
      <c:valAx>
        <c:axId val="646060224"/>
        <c:scaling>
          <c:orientation val="minMax"/>
          <c:max val="4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46059568"/>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'Q26 graphs'!$G$18</c:f>
              <c:strCache>
                <c:ptCount val="1"/>
                <c:pt idx="0">
                  <c:v>Lack of access (need information, poor service or too costly)</c:v>
                </c:pt>
              </c:strCache>
            </c:strRef>
          </c:tx>
          <c:spPr>
            <a:solidFill>
              <a:srgbClr val="C0BF58"/>
            </a:solidFill>
            <a:ln>
              <a:noFill/>
            </a:ln>
            <a:effectLst/>
          </c:spPr>
          <c:invertIfNegative val="0"/>
          <c:cat>
            <c:strRef>
              <c:f>'Q26 graphs'!$F$19:$F$28</c:f>
              <c:strCache>
                <c:ptCount val="10"/>
                <c:pt idx="0">
                  <c:v>Domestic violence</c:v>
                </c:pt>
                <c:pt idx="1">
                  <c:v>Programs for single parents</c:v>
                </c:pt>
                <c:pt idx="2">
                  <c:v>Special needs services</c:v>
                </c:pt>
                <c:pt idx="3">
                  <c:v>Child care</c:v>
                </c:pt>
                <c:pt idx="4">
                  <c:v>Immigration</c:v>
                </c:pt>
                <c:pt idx="5">
                  <c:v>Legal</c:v>
                </c:pt>
                <c:pt idx="6">
                  <c:v>Programs for teen parents</c:v>
                </c:pt>
                <c:pt idx="7">
                  <c:v>Athletics/sports</c:v>
                </c:pt>
                <c:pt idx="8">
                  <c:v>Before/after school programs</c:v>
                </c:pt>
                <c:pt idx="9">
                  <c:v>Labor &amp; industries</c:v>
                </c:pt>
              </c:strCache>
            </c:strRef>
          </c:cat>
          <c:val>
            <c:numRef>
              <c:f>'Q26 graphs'!$G$19:$G$28</c:f>
              <c:numCache>
                <c:formatCode>General</c:formatCode>
                <c:ptCount val="10"/>
                <c:pt idx="0">
                  <c:v>43</c:v>
                </c:pt>
                <c:pt idx="1">
                  <c:v>62</c:v>
                </c:pt>
                <c:pt idx="2">
                  <c:v>78</c:v>
                </c:pt>
                <c:pt idx="3">
                  <c:v>84</c:v>
                </c:pt>
                <c:pt idx="4">
                  <c:v>92</c:v>
                </c:pt>
                <c:pt idx="5">
                  <c:v>95</c:v>
                </c:pt>
                <c:pt idx="6">
                  <c:v>102</c:v>
                </c:pt>
                <c:pt idx="7">
                  <c:v>123</c:v>
                </c:pt>
                <c:pt idx="8">
                  <c:v>134</c:v>
                </c:pt>
                <c:pt idx="9">
                  <c:v>175</c:v>
                </c:pt>
              </c:numCache>
            </c:numRef>
          </c:val>
          <c:extLst>
            <c:ext xmlns:c16="http://schemas.microsoft.com/office/drawing/2014/chart" uri="{C3380CC4-5D6E-409C-BE32-E72D297353CC}">
              <c16:uniqueId val="{00000000-2B8C-48F0-9269-C8BB9E4B52FC}"/>
            </c:ext>
          </c:extLst>
        </c:ser>
        <c:dLbls>
          <c:showLegendKey val="0"/>
          <c:showVal val="0"/>
          <c:showCatName val="0"/>
          <c:showSerName val="0"/>
          <c:showPercent val="0"/>
          <c:showBubbleSize val="0"/>
        </c:dLbls>
        <c:gapWidth val="70"/>
        <c:axId val="449135896"/>
        <c:axId val="449131632"/>
      </c:barChart>
      <c:catAx>
        <c:axId val="449135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9131632"/>
        <c:crosses val="autoZero"/>
        <c:auto val="1"/>
        <c:lblAlgn val="ctr"/>
        <c:lblOffset val="100"/>
        <c:noMultiLvlLbl val="0"/>
      </c:catAx>
      <c:valAx>
        <c:axId val="4491316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9135896"/>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'Q26 graphs'!$G$33</c:f>
              <c:strCache>
                <c:ptCount val="1"/>
                <c:pt idx="0">
                  <c:v>Satisfied with services</c:v>
                </c:pt>
              </c:strCache>
            </c:strRef>
          </c:tx>
          <c:spPr>
            <a:solidFill>
              <a:srgbClr val="C0BF58"/>
            </a:solidFill>
            <a:ln>
              <a:noFill/>
            </a:ln>
            <a:effectLst/>
          </c:spPr>
          <c:invertIfNegative val="0"/>
          <c:cat>
            <c:strRef>
              <c:f>'Q26 graphs'!$F$34:$F$43</c:f>
              <c:strCache>
                <c:ptCount val="10"/>
                <c:pt idx="0">
                  <c:v>Programs for teen parents</c:v>
                </c:pt>
                <c:pt idx="1">
                  <c:v>Programs for single parents</c:v>
                </c:pt>
                <c:pt idx="2">
                  <c:v>Special needs services</c:v>
                </c:pt>
                <c:pt idx="3">
                  <c:v>Domestic violence</c:v>
                </c:pt>
                <c:pt idx="4">
                  <c:v>Legal</c:v>
                </c:pt>
                <c:pt idx="5">
                  <c:v>Immigration</c:v>
                </c:pt>
                <c:pt idx="6">
                  <c:v>Child care</c:v>
                </c:pt>
                <c:pt idx="7">
                  <c:v>Labor &amp; industries</c:v>
                </c:pt>
                <c:pt idx="8">
                  <c:v>Athletics/sports</c:v>
                </c:pt>
                <c:pt idx="9">
                  <c:v>Before/after school programs</c:v>
                </c:pt>
              </c:strCache>
            </c:strRef>
          </c:cat>
          <c:val>
            <c:numRef>
              <c:f>'Q26 graphs'!$G$34:$G$43</c:f>
              <c:numCache>
                <c:formatCode>General</c:formatCode>
                <c:ptCount val="10"/>
                <c:pt idx="0">
                  <c:v>13</c:v>
                </c:pt>
                <c:pt idx="1">
                  <c:v>17</c:v>
                </c:pt>
                <c:pt idx="2">
                  <c:v>17</c:v>
                </c:pt>
                <c:pt idx="3">
                  <c:v>19</c:v>
                </c:pt>
                <c:pt idx="4">
                  <c:v>25</c:v>
                </c:pt>
                <c:pt idx="5">
                  <c:v>26</c:v>
                </c:pt>
                <c:pt idx="6">
                  <c:v>26</c:v>
                </c:pt>
                <c:pt idx="7">
                  <c:v>29</c:v>
                </c:pt>
                <c:pt idx="8">
                  <c:v>56</c:v>
                </c:pt>
                <c:pt idx="9">
                  <c:v>68</c:v>
                </c:pt>
              </c:numCache>
            </c:numRef>
          </c:val>
          <c:extLst>
            <c:ext xmlns:c16="http://schemas.microsoft.com/office/drawing/2014/chart" uri="{C3380CC4-5D6E-409C-BE32-E72D297353CC}">
              <c16:uniqueId val="{00000000-6F70-405D-A9D3-ACDCAD2F723A}"/>
            </c:ext>
          </c:extLst>
        </c:ser>
        <c:dLbls>
          <c:showLegendKey val="0"/>
          <c:showVal val="0"/>
          <c:showCatName val="0"/>
          <c:showSerName val="0"/>
          <c:showPercent val="0"/>
          <c:showBubbleSize val="0"/>
        </c:dLbls>
        <c:gapWidth val="70"/>
        <c:axId val="449116544"/>
        <c:axId val="449112280"/>
      </c:barChart>
      <c:catAx>
        <c:axId val="4491165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9112280"/>
        <c:crosses val="autoZero"/>
        <c:auto val="1"/>
        <c:lblAlgn val="ctr"/>
        <c:lblOffset val="100"/>
        <c:noMultiLvlLbl val="0"/>
      </c:catAx>
      <c:valAx>
        <c:axId val="449112280"/>
        <c:scaling>
          <c:orientation val="minMax"/>
          <c:max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900"/>
                  <a:t>Number of Responses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9116544"/>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533400</xdr:colOff>
      <xdr:row>66</xdr:row>
      <xdr:rowOff>180975</xdr:rowOff>
    </xdr:from>
    <xdr:to>
      <xdr:col>15</xdr:col>
      <xdr:colOff>228600</xdr:colOff>
      <xdr:row>83</xdr:row>
      <xdr:rowOff>33147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381000</xdr:colOff>
      <xdr:row>38</xdr:row>
      <xdr:rowOff>38100</xdr:rowOff>
    </xdr:from>
    <xdr:to>
      <xdr:col>15</xdr:col>
      <xdr:colOff>228600</xdr:colOff>
      <xdr:row>52</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390525</xdr:colOff>
      <xdr:row>35</xdr:row>
      <xdr:rowOff>66675</xdr:rowOff>
    </xdr:from>
    <xdr:to>
      <xdr:col>17</xdr:col>
      <xdr:colOff>238125</xdr:colOff>
      <xdr:row>49</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4</xdr:col>
      <xdr:colOff>9525</xdr:colOff>
      <xdr:row>12</xdr:row>
      <xdr:rowOff>76200</xdr:rowOff>
    </xdr:from>
    <xdr:to>
      <xdr:col>13</xdr:col>
      <xdr:colOff>47625</xdr:colOff>
      <xdr:row>26</xdr:row>
      <xdr:rowOff>60960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85</xdr:row>
      <xdr:rowOff>104775</xdr:rowOff>
    </xdr:from>
    <xdr:to>
      <xdr:col>13</xdr:col>
      <xdr:colOff>466725</xdr:colOff>
      <xdr:row>98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323850</xdr:colOff>
      <xdr:row>77</xdr:row>
      <xdr:rowOff>85725</xdr:rowOff>
    </xdr:from>
    <xdr:to>
      <xdr:col>14</xdr:col>
      <xdr:colOff>171450</xdr:colOff>
      <xdr:row>95</xdr:row>
      <xdr:rowOff>21717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314325</xdr:colOff>
      <xdr:row>60</xdr:row>
      <xdr:rowOff>171450</xdr:rowOff>
    </xdr:from>
    <xdr:to>
      <xdr:col>12</xdr:col>
      <xdr:colOff>304800</xdr:colOff>
      <xdr:row>76</xdr:row>
      <xdr:rowOff>168402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438150</xdr:colOff>
      <xdr:row>36</xdr:row>
      <xdr:rowOff>171450</xdr:rowOff>
    </xdr:from>
    <xdr:to>
      <xdr:col>14</xdr:col>
      <xdr:colOff>276225</xdr:colOff>
      <xdr:row>51</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542925</xdr:colOff>
      <xdr:row>27</xdr:row>
      <xdr:rowOff>95250</xdr:rowOff>
    </xdr:from>
    <xdr:to>
      <xdr:col>15</xdr:col>
      <xdr:colOff>390525</xdr:colOff>
      <xdr:row>41</xdr:row>
      <xdr:rowOff>171450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257175</xdr:colOff>
      <xdr:row>64</xdr:row>
      <xdr:rowOff>47625</xdr:rowOff>
    </xdr:from>
    <xdr:to>
      <xdr:col>16</xdr:col>
      <xdr:colOff>419100</xdr:colOff>
      <xdr:row>78</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28575</xdr:colOff>
      <xdr:row>17</xdr:row>
      <xdr:rowOff>66675</xdr:rowOff>
    </xdr:from>
    <xdr:to>
      <xdr:col>15</xdr:col>
      <xdr:colOff>504825</xdr:colOff>
      <xdr:row>29</xdr:row>
      <xdr:rowOff>62865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219075</xdr:colOff>
      <xdr:row>30</xdr:row>
      <xdr:rowOff>104775</xdr:rowOff>
    </xdr:from>
    <xdr:to>
      <xdr:col>13</xdr:col>
      <xdr:colOff>542925</xdr:colOff>
      <xdr:row>42</xdr:row>
      <xdr:rowOff>180975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219075</xdr:colOff>
      <xdr:row>46</xdr:row>
      <xdr:rowOff>85725</xdr:rowOff>
    </xdr:from>
    <xdr:to>
      <xdr:col>13</xdr:col>
      <xdr:colOff>542925</xdr:colOff>
      <xdr:row>59</xdr:row>
      <xdr:rowOff>78105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219075</xdr:colOff>
      <xdr:row>67</xdr:row>
      <xdr:rowOff>57150</xdr:rowOff>
    </xdr:from>
    <xdr:to>
      <xdr:col>16</xdr:col>
      <xdr:colOff>66675</xdr:colOff>
      <xdr:row>81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F3:I13" totalsRowShown="0">
  <tableColumns count="4">
    <tableColumn id="1" name=" "/>
    <tableColumn id="2" name="Lack of access (need information, poor service or too costly)"/>
    <tableColumn id="4" name="Satisfied with services"/>
    <tableColumn id="6" name="More services needed"/>
  </tableColumns>
  <tableStyleInfo showFirstColumn="0" showLastColumn="0" showRowStripes="1" showColumnStripes="0"/>
</table>
</file>

<file path=xl/tables/table2.xml><?xml version="1.0" encoding="utf-8"?>
<table xmlns="http://schemas.openxmlformats.org/spreadsheetml/2006/main" id="2" name="Table13" displayName="Table13" ref="E4:K17" totalsRowShown="0">
  <tableColumns count="7">
    <tableColumn id="1" name=" "/>
    <tableColumn id="2" name="Schools"/>
    <tableColumn id="3" name="Social Services2"/>
    <tableColumn id="4" name="Government/Civic"/>
    <tableColumn id="5" name="Health clinics &amp; professional"/>
    <tableColumn id="6" name="Community"/>
    <tableColumn id="7" name="Don't Know"/>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G75"/>
  <sheetViews>
    <sheetView tabSelected="1" zoomScaleNormal="100" workbookViewId="0">
      <pane ySplit="2" topLeftCell="A3" activePane="bottomLeft" state="frozen"/>
      <selection activeCell="B33" sqref="B33"/>
      <selection pane="bottomLeft"/>
    </sheetView>
  </sheetViews>
  <sheetFormatPr defaultRowHeight="15" x14ac:dyDescent="0.25"/>
  <cols>
    <col min="1" max="1" width="5.7109375" customWidth="1"/>
    <col min="2" max="2" width="53.42578125" style="6" customWidth="1"/>
    <col min="3" max="3" width="10.7109375" customWidth="1"/>
    <col min="5" max="5" width="14.28515625" customWidth="1"/>
    <col min="7" max="7" width="11.42578125" customWidth="1"/>
  </cols>
  <sheetData>
    <row r="1" spans="1:7" x14ac:dyDescent="0.25">
      <c r="B1" s="1" t="s">
        <v>1954</v>
      </c>
    </row>
    <row r="2" spans="1:7" s="1" customFormat="1" ht="30" x14ac:dyDescent="0.25">
      <c r="A2" s="1" t="s">
        <v>1</v>
      </c>
      <c r="B2" s="17" t="s">
        <v>1942</v>
      </c>
      <c r="C2" s="3" t="s">
        <v>3</v>
      </c>
    </row>
    <row r="3" spans="1:7" s="6" customFormat="1" x14ac:dyDescent="0.25">
      <c r="A3" s="4" t="s">
        <v>4</v>
      </c>
      <c r="B3" s="5" t="s">
        <v>5</v>
      </c>
      <c r="C3" s="5">
        <v>25</v>
      </c>
      <c r="G3" s="7"/>
    </row>
    <row r="4" spans="1:7" x14ac:dyDescent="0.25">
      <c r="A4" s="4" t="s">
        <v>4</v>
      </c>
      <c r="B4" s="8" t="s">
        <v>6</v>
      </c>
      <c r="C4" s="9">
        <v>16</v>
      </c>
    </row>
    <row r="5" spans="1:7" x14ac:dyDescent="0.25">
      <c r="A5" s="4" t="s">
        <v>4</v>
      </c>
      <c r="B5" s="10" t="s">
        <v>7</v>
      </c>
      <c r="C5" s="11">
        <v>16</v>
      </c>
    </row>
    <row r="6" spans="1:7" x14ac:dyDescent="0.25">
      <c r="A6" s="6" t="s">
        <v>4</v>
      </c>
      <c r="B6" s="12" t="s">
        <v>8</v>
      </c>
      <c r="C6" s="13">
        <v>7</v>
      </c>
    </row>
    <row r="7" spans="1:7" x14ac:dyDescent="0.25">
      <c r="A7" s="4" t="s">
        <v>9</v>
      </c>
      <c r="B7" s="8" t="s">
        <v>10</v>
      </c>
      <c r="C7" s="9">
        <v>36</v>
      </c>
    </row>
    <row r="8" spans="1:7" x14ac:dyDescent="0.25">
      <c r="A8" s="4" t="s">
        <v>9</v>
      </c>
      <c r="B8" s="9" t="s">
        <v>11</v>
      </c>
      <c r="C8" s="9">
        <v>33</v>
      </c>
    </row>
    <row r="9" spans="1:7" x14ac:dyDescent="0.25">
      <c r="A9" s="4" t="s">
        <v>9</v>
      </c>
      <c r="B9" s="5" t="s">
        <v>12</v>
      </c>
      <c r="C9" s="5">
        <v>29</v>
      </c>
    </row>
    <row r="10" spans="1:7" x14ac:dyDescent="0.25">
      <c r="A10" s="4" t="s">
        <v>9</v>
      </c>
      <c r="B10" s="8" t="s">
        <v>13</v>
      </c>
      <c r="C10" s="9">
        <v>29</v>
      </c>
    </row>
    <row r="11" spans="1:7" x14ac:dyDescent="0.25">
      <c r="A11" s="4" t="s">
        <v>9</v>
      </c>
      <c r="B11" s="8" t="s">
        <v>14</v>
      </c>
      <c r="C11" s="9">
        <v>17</v>
      </c>
    </row>
    <row r="12" spans="1:7" x14ac:dyDescent="0.25">
      <c r="A12" s="4" t="s">
        <v>9</v>
      </c>
      <c r="B12" s="10" t="s">
        <v>15</v>
      </c>
      <c r="C12" s="5">
        <v>15</v>
      </c>
    </row>
    <row r="13" spans="1:7" x14ac:dyDescent="0.25">
      <c r="A13" s="4" t="s">
        <v>9</v>
      </c>
      <c r="B13" s="10" t="s">
        <v>16</v>
      </c>
      <c r="C13" s="5">
        <v>14</v>
      </c>
    </row>
    <row r="14" spans="1:7" x14ac:dyDescent="0.25">
      <c r="A14" s="4" t="s">
        <v>9</v>
      </c>
      <c r="B14" s="8" t="s">
        <v>17</v>
      </c>
      <c r="C14" s="9">
        <v>14</v>
      </c>
    </row>
    <row r="15" spans="1:7" x14ac:dyDescent="0.25">
      <c r="A15" s="4" t="s">
        <v>9</v>
      </c>
      <c r="B15" s="10" t="s">
        <v>18</v>
      </c>
      <c r="C15" s="5">
        <v>13</v>
      </c>
    </row>
    <row r="16" spans="1:7" x14ac:dyDescent="0.25">
      <c r="A16" s="4" t="s">
        <v>9</v>
      </c>
      <c r="B16" s="10" t="s">
        <v>19</v>
      </c>
      <c r="C16" s="11">
        <v>11</v>
      </c>
    </row>
    <row r="17" spans="1:3" x14ac:dyDescent="0.25">
      <c r="A17" s="4" t="s">
        <v>9</v>
      </c>
      <c r="B17" s="8" t="s">
        <v>20</v>
      </c>
      <c r="C17" s="9">
        <v>10</v>
      </c>
    </row>
    <row r="18" spans="1:3" x14ac:dyDescent="0.25">
      <c r="A18" s="4" t="s">
        <v>9</v>
      </c>
      <c r="B18" s="8" t="s">
        <v>21</v>
      </c>
      <c r="C18" s="9">
        <v>10</v>
      </c>
    </row>
    <row r="19" spans="1:3" x14ac:dyDescent="0.25">
      <c r="A19" s="4" t="s">
        <v>22</v>
      </c>
      <c r="B19" s="9" t="s">
        <v>23</v>
      </c>
      <c r="C19" s="9">
        <v>38</v>
      </c>
    </row>
    <row r="20" spans="1:3" x14ac:dyDescent="0.25">
      <c r="A20" s="4" t="s">
        <v>22</v>
      </c>
      <c r="B20" s="8" t="s">
        <v>24</v>
      </c>
      <c r="C20" s="9">
        <v>37</v>
      </c>
    </row>
    <row r="21" spans="1:3" x14ac:dyDescent="0.25">
      <c r="A21" s="4" t="s">
        <v>22</v>
      </c>
      <c r="B21" s="8" t="s">
        <v>25</v>
      </c>
      <c r="C21" s="9">
        <v>31</v>
      </c>
    </row>
    <row r="22" spans="1:3" x14ac:dyDescent="0.25">
      <c r="A22" s="4" t="s">
        <v>22</v>
      </c>
      <c r="B22" s="8" t="s">
        <v>26</v>
      </c>
      <c r="C22" s="9">
        <v>31</v>
      </c>
    </row>
    <row r="23" spans="1:3" x14ac:dyDescent="0.25">
      <c r="A23" s="4" t="s">
        <v>22</v>
      </c>
      <c r="B23" s="5" t="s">
        <v>27</v>
      </c>
      <c r="C23" s="5">
        <v>19</v>
      </c>
    </row>
    <row r="24" spans="1:3" x14ac:dyDescent="0.25">
      <c r="A24" s="4" t="s">
        <v>22</v>
      </c>
      <c r="B24" s="10" t="s">
        <v>28</v>
      </c>
      <c r="C24" s="5">
        <v>16</v>
      </c>
    </row>
    <row r="25" spans="1:3" x14ac:dyDescent="0.25">
      <c r="A25" s="4" t="s">
        <v>22</v>
      </c>
      <c r="B25" s="10" t="s">
        <v>29</v>
      </c>
      <c r="C25" s="5">
        <v>15</v>
      </c>
    </row>
    <row r="26" spans="1:3" x14ac:dyDescent="0.25">
      <c r="A26" s="4" t="s">
        <v>30</v>
      </c>
      <c r="B26" s="8" t="s">
        <v>31</v>
      </c>
      <c r="C26" s="9">
        <v>81</v>
      </c>
    </row>
    <row r="27" spans="1:3" x14ac:dyDescent="0.25">
      <c r="A27" s="4" t="s">
        <v>30</v>
      </c>
      <c r="B27" s="10" t="s">
        <v>32</v>
      </c>
      <c r="C27" s="5">
        <v>19</v>
      </c>
    </row>
    <row r="28" spans="1:3" x14ac:dyDescent="0.25">
      <c r="A28" s="4" t="s">
        <v>30</v>
      </c>
      <c r="B28" s="8" t="s">
        <v>33</v>
      </c>
      <c r="C28" s="9">
        <v>19</v>
      </c>
    </row>
    <row r="29" spans="1:3" x14ac:dyDescent="0.25">
      <c r="A29" s="4" t="s">
        <v>30</v>
      </c>
      <c r="B29" s="8" t="s">
        <v>34</v>
      </c>
      <c r="C29" s="9">
        <v>4</v>
      </c>
    </row>
    <row r="30" spans="1:3" x14ac:dyDescent="0.25">
      <c r="A30" s="4" t="s">
        <v>35</v>
      </c>
      <c r="B30" s="8" t="s">
        <v>36</v>
      </c>
      <c r="C30" s="9">
        <v>30</v>
      </c>
    </row>
    <row r="31" spans="1:3" x14ac:dyDescent="0.25">
      <c r="A31" s="4" t="s">
        <v>35</v>
      </c>
      <c r="B31" s="5" t="s">
        <v>37</v>
      </c>
      <c r="C31" s="5">
        <v>19</v>
      </c>
    </row>
    <row r="32" spans="1:3" x14ac:dyDescent="0.25">
      <c r="A32" s="4" t="s">
        <v>35</v>
      </c>
      <c r="B32" s="10" t="s">
        <v>38</v>
      </c>
      <c r="C32" s="5">
        <v>13</v>
      </c>
    </row>
    <row r="33" spans="1:3" x14ac:dyDescent="0.25">
      <c r="A33" s="4" t="s">
        <v>35</v>
      </c>
      <c r="B33" s="5" t="s">
        <v>39</v>
      </c>
      <c r="C33" s="5">
        <v>13</v>
      </c>
    </row>
    <row r="34" spans="1:3" x14ac:dyDescent="0.25">
      <c r="A34" s="4" t="s">
        <v>35</v>
      </c>
      <c r="B34" s="10" t="s">
        <v>40</v>
      </c>
      <c r="C34" s="5">
        <v>6</v>
      </c>
    </row>
    <row r="35" spans="1:3" x14ac:dyDescent="0.25">
      <c r="A35" s="4" t="s">
        <v>35</v>
      </c>
      <c r="B35" s="5" t="s">
        <v>41</v>
      </c>
      <c r="C35" s="5">
        <v>5</v>
      </c>
    </row>
    <row r="36" spans="1:3" x14ac:dyDescent="0.25">
      <c r="A36" s="4" t="s">
        <v>42</v>
      </c>
      <c r="B36" s="8" t="s">
        <v>43</v>
      </c>
      <c r="C36" s="9">
        <v>25</v>
      </c>
    </row>
    <row r="37" spans="1:3" x14ac:dyDescent="0.25">
      <c r="A37" s="4" t="s">
        <v>42</v>
      </c>
      <c r="B37" s="8" t="s">
        <v>44</v>
      </c>
      <c r="C37" s="9">
        <v>22</v>
      </c>
    </row>
    <row r="38" spans="1:3" x14ac:dyDescent="0.25">
      <c r="A38" s="4" t="s">
        <v>42</v>
      </c>
      <c r="B38" s="10" t="s">
        <v>45</v>
      </c>
      <c r="C38" s="5">
        <v>19</v>
      </c>
    </row>
    <row r="39" spans="1:3" x14ac:dyDescent="0.25">
      <c r="A39" s="4" t="s">
        <v>42</v>
      </c>
      <c r="B39" s="10" t="s">
        <v>46</v>
      </c>
      <c r="C39" s="11">
        <v>18</v>
      </c>
    </row>
    <row r="40" spans="1:3" x14ac:dyDescent="0.25">
      <c r="A40" s="4" t="s">
        <v>42</v>
      </c>
      <c r="B40" s="10" t="s">
        <v>47</v>
      </c>
      <c r="C40" s="5">
        <v>2</v>
      </c>
    </row>
    <row r="41" spans="1:3" x14ac:dyDescent="0.25">
      <c r="A41" s="4" t="s">
        <v>48</v>
      </c>
      <c r="B41" s="10" t="s">
        <v>49</v>
      </c>
      <c r="C41" s="5">
        <v>31</v>
      </c>
    </row>
    <row r="42" spans="1:3" x14ac:dyDescent="0.25">
      <c r="A42" s="4" t="s">
        <v>48</v>
      </c>
      <c r="B42" s="8" t="s">
        <v>50</v>
      </c>
      <c r="C42" s="9">
        <v>15</v>
      </c>
    </row>
    <row r="43" spans="1:3" x14ac:dyDescent="0.25">
      <c r="A43" s="4" t="s">
        <v>48</v>
      </c>
      <c r="B43" s="8" t="s">
        <v>51</v>
      </c>
      <c r="C43" s="9">
        <v>10</v>
      </c>
    </row>
    <row r="44" spans="1:3" x14ac:dyDescent="0.25">
      <c r="A44" s="4" t="s">
        <v>48</v>
      </c>
      <c r="B44" s="10" t="s">
        <v>52</v>
      </c>
      <c r="C44" s="5">
        <v>9</v>
      </c>
    </row>
    <row r="45" spans="1:3" x14ac:dyDescent="0.25">
      <c r="A45" s="4" t="s">
        <v>48</v>
      </c>
      <c r="B45" s="8" t="s">
        <v>53</v>
      </c>
      <c r="C45" s="9">
        <v>9</v>
      </c>
    </row>
    <row r="46" spans="1:3" x14ac:dyDescent="0.25">
      <c r="A46" s="4" t="s">
        <v>48</v>
      </c>
      <c r="B46" s="10" t="s">
        <v>54</v>
      </c>
      <c r="C46" s="5">
        <v>5</v>
      </c>
    </row>
    <row r="47" spans="1:3" x14ac:dyDescent="0.25">
      <c r="A47" s="4" t="s">
        <v>48</v>
      </c>
      <c r="B47" s="10" t="s">
        <v>55</v>
      </c>
      <c r="C47" s="5">
        <v>2</v>
      </c>
    </row>
    <row r="48" spans="1:3" x14ac:dyDescent="0.25">
      <c r="A48" s="4" t="s">
        <v>56</v>
      </c>
      <c r="B48" s="10" t="s">
        <v>57</v>
      </c>
      <c r="C48" s="5">
        <v>25</v>
      </c>
    </row>
    <row r="49" spans="1:3" x14ac:dyDescent="0.25">
      <c r="A49" s="4" t="s">
        <v>56</v>
      </c>
      <c r="B49" s="8" t="s">
        <v>58</v>
      </c>
      <c r="C49" s="9">
        <v>16</v>
      </c>
    </row>
    <row r="50" spans="1:3" x14ac:dyDescent="0.25">
      <c r="A50" s="4" t="s">
        <v>56</v>
      </c>
      <c r="B50" s="8" t="s">
        <v>59</v>
      </c>
      <c r="C50" s="9">
        <v>16</v>
      </c>
    </row>
    <row r="51" spans="1:3" ht="13.9" customHeight="1" x14ac:dyDescent="0.25">
      <c r="A51" s="4" t="s">
        <v>56</v>
      </c>
      <c r="B51" s="10" t="s">
        <v>60</v>
      </c>
      <c r="C51" s="5">
        <v>14</v>
      </c>
    </row>
    <row r="52" spans="1:3" x14ac:dyDescent="0.25">
      <c r="A52" s="4" t="s">
        <v>56</v>
      </c>
      <c r="B52" s="8" t="s">
        <v>61</v>
      </c>
      <c r="C52" s="9">
        <v>6</v>
      </c>
    </row>
    <row r="53" spans="1:3" x14ac:dyDescent="0.25">
      <c r="A53" s="4" t="s">
        <v>56</v>
      </c>
      <c r="B53" s="10" t="s">
        <v>62</v>
      </c>
      <c r="C53" s="11">
        <v>4</v>
      </c>
    </row>
    <row r="54" spans="1:3" x14ac:dyDescent="0.25">
      <c r="A54" s="4" t="s">
        <v>56</v>
      </c>
      <c r="B54" s="10" t="s">
        <v>63</v>
      </c>
      <c r="C54" s="5">
        <v>3</v>
      </c>
    </row>
    <row r="55" spans="1:3" x14ac:dyDescent="0.25">
      <c r="A55" s="4" t="s">
        <v>64</v>
      </c>
      <c r="B55" s="8" t="s">
        <v>65</v>
      </c>
      <c r="C55" s="9">
        <v>18</v>
      </c>
    </row>
    <row r="56" spans="1:3" x14ac:dyDescent="0.25">
      <c r="A56" s="4" t="s">
        <v>64</v>
      </c>
      <c r="B56" s="10" t="s">
        <v>66</v>
      </c>
      <c r="C56" s="5">
        <v>17</v>
      </c>
    </row>
    <row r="57" spans="1:3" x14ac:dyDescent="0.25">
      <c r="A57" s="4" t="s">
        <v>64</v>
      </c>
      <c r="B57" s="8" t="s">
        <v>67</v>
      </c>
      <c r="C57" s="9">
        <v>16</v>
      </c>
    </row>
    <row r="58" spans="1:3" x14ac:dyDescent="0.25">
      <c r="A58" s="4" t="s">
        <v>64</v>
      </c>
      <c r="B58" s="8" t="s">
        <v>68</v>
      </c>
      <c r="C58" s="9">
        <v>13</v>
      </c>
    </row>
    <row r="59" spans="1:3" x14ac:dyDescent="0.25">
      <c r="A59" s="4" t="s">
        <v>64</v>
      </c>
      <c r="B59" s="5" t="s">
        <v>69</v>
      </c>
      <c r="C59" s="5">
        <v>13</v>
      </c>
    </row>
    <row r="60" spans="1:3" x14ac:dyDescent="0.25">
      <c r="A60" s="4" t="s">
        <v>64</v>
      </c>
      <c r="B60" s="10" t="s">
        <v>70</v>
      </c>
      <c r="C60" s="5">
        <v>11</v>
      </c>
    </row>
    <row r="61" spans="1:3" x14ac:dyDescent="0.25">
      <c r="A61" s="4" t="s">
        <v>64</v>
      </c>
      <c r="B61" s="5" t="s">
        <v>71</v>
      </c>
      <c r="C61" s="5">
        <v>5</v>
      </c>
    </row>
    <row r="62" spans="1:3" x14ac:dyDescent="0.25">
      <c r="A62" s="4" t="s">
        <v>64</v>
      </c>
      <c r="B62" s="10" t="s">
        <v>72</v>
      </c>
      <c r="C62" s="5">
        <v>2</v>
      </c>
    </row>
    <row r="63" spans="1:3" x14ac:dyDescent="0.25">
      <c r="A63" s="4" t="s">
        <v>64</v>
      </c>
      <c r="B63" s="10" t="s">
        <v>73</v>
      </c>
      <c r="C63" s="5">
        <v>2</v>
      </c>
    </row>
    <row r="64" spans="1:3" x14ac:dyDescent="0.25">
      <c r="B64" s="14" t="s">
        <v>74</v>
      </c>
      <c r="C64" s="14">
        <f>SUM(C3:C63)</f>
        <v>1039</v>
      </c>
    </row>
    <row r="65" spans="1:4" x14ac:dyDescent="0.25">
      <c r="B65" s="15"/>
      <c r="C65" s="15"/>
    </row>
    <row r="66" spans="1:4" x14ac:dyDescent="0.25">
      <c r="A66" s="1" t="s">
        <v>4</v>
      </c>
      <c r="B66" s="1" t="s">
        <v>75</v>
      </c>
      <c r="C66" s="1">
        <v>64</v>
      </c>
      <c r="D66" s="16"/>
    </row>
    <row r="67" spans="1:4" x14ac:dyDescent="0.25">
      <c r="A67" s="1" t="s">
        <v>9</v>
      </c>
      <c r="B67" s="1" t="s">
        <v>76</v>
      </c>
      <c r="C67" s="1">
        <v>231</v>
      </c>
      <c r="D67" s="16"/>
    </row>
    <row r="68" spans="1:4" x14ac:dyDescent="0.25">
      <c r="A68" s="1" t="s">
        <v>22</v>
      </c>
      <c r="B68" s="1" t="s">
        <v>77</v>
      </c>
      <c r="C68" s="1">
        <v>187</v>
      </c>
      <c r="D68" s="16"/>
    </row>
    <row r="69" spans="1:4" x14ac:dyDescent="0.25">
      <c r="A69" s="1" t="s">
        <v>30</v>
      </c>
      <c r="B69" s="1" t="s">
        <v>78</v>
      </c>
      <c r="C69" s="1">
        <v>123</v>
      </c>
      <c r="D69" s="16"/>
    </row>
    <row r="70" spans="1:4" x14ac:dyDescent="0.25">
      <c r="A70" s="1" t="s">
        <v>35</v>
      </c>
      <c r="B70" s="1" t="s">
        <v>79</v>
      </c>
      <c r="C70" s="1">
        <v>86</v>
      </c>
      <c r="D70" s="16"/>
    </row>
    <row r="71" spans="1:4" x14ac:dyDescent="0.25">
      <c r="A71" s="1" t="s">
        <v>42</v>
      </c>
      <c r="B71" s="1" t="s">
        <v>80</v>
      </c>
      <c r="C71" s="1">
        <v>86</v>
      </c>
      <c r="D71" s="16"/>
    </row>
    <row r="72" spans="1:4" x14ac:dyDescent="0.25">
      <c r="A72" s="1" t="s">
        <v>48</v>
      </c>
      <c r="B72" s="1" t="s">
        <v>83</v>
      </c>
      <c r="C72" s="1">
        <v>81</v>
      </c>
      <c r="D72" s="16"/>
    </row>
    <row r="73" spans="1:4" x14ac:dyDescent="0.25">
      <c r="A73" s="1" t="s">
        <v>56</v>
      </c>
      <c r="B73" s="1" t="s">
        <v>81</v>
      </c>
      <c r="C73" s="1">
        <v>84</v>
      </c>
      <c r="D73" s="16"/>
    </row>
    <row r="74" spans="1:4" x14ac:dyDescent="0.25">
      <c r="A74" s="1" t="s">
        <v>64</v>
      </c>
      <c r="B74" s="1" t="s">
        <v>82</v>
      </c>
      <c r="C74" s="1">
        <v>97</v>
      </c>
      <c r="D74" s="16"/>
    </row>
    <row r="75" spans="1:4" x14ac:dyDescent="0.25">
      <c r="B75" s="1"/>
    </row>
  </sheetData>
  <printOptions headings="1" gridLines="1"/>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D55"/>
  <sheetViews>
    <sheetView zoomScaleNormal="100" workbookViewId="0">
      <pane ySplit="2" topLeftCell="A3" activePane="bottomLeft" state="frozen"/>
      <selection pane="bottomLeft" activeCell="A3" sqref="A3"/>
    </sheetView>
  </sheetViews>
  <sheetFormatPr defaultRowHeight="15" x14ac:dyDescent="0.25"/>
  <cols>
    <col min="1" max="1" width="6.7109375" customWidth="1"/>
    <col min="2" max="2" width="70.5703125" customWidth="1"/>
  </cols>
  <sheetData>
    <row r="1" spans="1:4" x14ac:dyDescent="0.25">
      <c r="B1" s="1" t="s">
        <v>1958</v>
      </c>
    </row>
    <row r="2" spans="1:4" x14ac:dyDescent="0.25">
      <c r="A2" s="1" t="s">
        <v>1</v>
      </c>
      <c r="B2" s="33" t="s">
        <v>1957</v>
      </c>
      <c r="C2" s="63" t="s">
        <v>3</v>
      </c>
    </row>
    <row r="3" spans="1:4" x14ac:dyDescent="0.25">
      <c r="A3" s="4" t="s">
        <v>90</v>
      </c>
      <c r="B3" s="4" t="s">
        <v>456</v>
      </c>
      <c r="C3" s="4">
        <v>52</v>
      </c>
    </row>
    <row r="4" spans="1:4" x14ac:dyDescent="0.25">
      <c r="A4" s="4" t="s">
        <v>90</v>
      </c>
      <c r="B4" s="4" t="s">
        <v>455</v>
      </c>
      <c r="C4" s="4">
        <v>39</v>
      </c>
    </row>
    <row r="5" spans="1:4" x14ac:dyDescent="0.25">
      <c r="A5" s="4" t="s">
        <v>90</v>
      </c>
      <c r="B5" s="4" t="s">
        <v>454</v>
      </c>
      <c r="C5" s="4">
        <v>23</v>
      </c>
    </row>
    <row r="6" spans="1:4" x14ac:dyDescent="0.25">
      <c r="A6" s="4" t="s">
        <v>90</v>
      </c>
      <c r="B6" s="4" t="s">
        <v>453</v>
      </c>
      <c r="C6" s="4">
        <v>22</v>
      </c>
      <c r="D6" s="58"/>
    </row>
    <row r="7" spans="1:4" x14ac:dyDescent="0.25">
      <c r="A7" s="4" t="s">
        <v>90</v>
      </c>
      <c r="B7" s="4" t="s">
        <v>452</v>
      </c>
      <c r="C7" s="4">
        <v>13</v>
      </c>
      <c r="D7" s="58"/>
    </row>
    <row r="8" spans="1:4" x14ac:dyDescent="0.25">
      <c r="A8" s="4" t="s">
        <v>90</v>
      </c>
      <c r="B8" s="4" t="s">
        <v>451</v>
      </c>
      <c r="C8" s="4">
        <v>11</v>
      </c>
      <c r="D8" s="58"/>
    </row>
    <row r="9" spans="1:4" x14ac:dyDescent="0.25">
      <c r="A9" s="4" t="s">
        <v>90</v>
      </c>
      <c r="B9" s="4" t="s">
        <v>450</v>
      </c>
      <c r="C9" s="4">
        <v>10</v>
      </c>
      <c r="D9" s="58"/>
    </row>
    <row r="10" spans="1:4" x14ac:dyDescent="0.25">
      <c r="A10" s="4" t="s">
        <v>90</v>
      </c>
      <c r="B10" s="4" t="s">
        <v>449</v>
      </c>
      <c r="C10" s="4">
        <v>9</v>
      </c>
      <c r="D10" s="58"/>
    </row>
    <row r="11" spans="1:4" x14ac:dyDescent="0.25">
      <c r="A11" s="4" t="s">
        <v>220</v>
      </c>
      <c r="B11" s="4" t="s">
        <v>448</v>
      </c>
      <c r="C11" s="4">
        <v>11</v>
      </c>
      <c r="D11" s="58"/>
    </row>
    <row r="12" spans="1:4" x14ac:dyDescent="0.25">
      <c r="A12" s="4" t="s">
        <v>220</v>
      </c>
      <c r="B12" s="4" t="s">
        <v>447</v>
      </c>
      <c r="C12" s="4">
        <v>5</v>
      </c>
      <c r="D12" s="58"/>
    </row>
    <row r="13" spans="1:4" x14ac:dyDescent="0.25">
      <c r="A13" s="4" t="s">
        <v>220</v>
      </c>
      <c r="B13" s="4" t="s">
        <v>446</v>
      </c>
      <c r="C13" s="4">
        <v>1</v>
      </c>
      <c r="D13" s="58"/>
    </row>
    <row r="14" spans="1:4" x14ac:dyDescent="0.25">
      <c r="A14" s="4" t="s">
        <v>357</v>
      </c>
      <c r="B14" s="4" t="s">
        <v>445</v>
      </c>
      <c r="C14" s="4">
        <v>16</v>
      </c>
      <c r="D14" s="58"/>
    </row>
    <row r="15" spans="1:4" x14ac:dyDescent="0.25">
      <c r="A15" s="4" t="s">
        <v>142</v>
      </c>
      <c r="B15" s="4" t="s">
        <v>444</v>
      </c>
      <c r="C15" s="4">
        <v>33</v>
      </c>
      <c r="D15" s="58"/>
    </row>
    <row r="16" spans="1:4" x14ac:dyDescent="0.25">
      <c r="A16" s="4" t="s">
        <v>142</v>
      </c>
      <c r="B16" s="4" t="s">
        <v>443</v>
      </c>
      <c r="C16" s="4">
        <v>7</v>
      </c>
      <c r="D16" s="58"/>
    </row>
    <row r="17" spans="1:4" x14ac:dyDescent="0.25">
      <c r="A17" s="4" t="s">
        <v>30</v>
      </c>
      <c r="B17" s="4" t="s">
        <v>442</v>
      </c>
      <c r="C17" s="4">
        <v>24</v>
      </c>
      <c r="D17" s="58"/>
    </row>
    <row r="18" spans="1:4" x14ac:dyDescent="0.25">
      <c r="A18" s="4" t="s">
        <v>30</v>
      </c>
      <c r="B18" s="4" t="s">
        <v>441</v>
      </c>
      <c r="C18" s="4">
        <v>21</v>
      </c>
      <c r="D18" s="58"/>
    </row>
    <row r="19" spans="1:4" x14ac:dyDescent="0.25">
      <c r="A19" s="4" t="s">
        <v>30</v>
      </c>
      <c r="B19" s="4" t="s">
        <v>440</v>
      </c>
      <c r="C19" s="4">
        <v>17</v>
      </c>
      <c r="D19" s="58"/>
    </row>
    <row r="20" spans="1:4" x14ac:dyDescent="0.25">
      <c r="A20" s="4" t="s">
        <v>30</v>
      </c>
      <c r="B20" s="4" t="s">
        <v>439</v>
      </c>
      <c r="C20" s="4">
        <v>15</v>
      </c>
      <c r="D20" s="58"/>
    </row>
    <row r="21" spans="1:4" x14ac:dyDescent="0.25">
      <c r="A21" s="4" t="s">
        <v>30</v>
      </c>
      <c r="B21" s="4" t="s">
        <v>438</v>
      </c>
      <c r="C21" s="4">
        <v>13</v>
      </c>
      <c r="D21" s="58"/>
    </row>
    <row r="22" spans="1:4" x14ac:dyDescent="0.25">
      <c r="A22" s="4" t="s">
        <v>414</v>
      </c>
      <c r="B22" s="4" t="s">
        <v>437</v>
      </c>
      <c r="C22" s="4">
        <v>28</v>
      </c>
      <c r="D22" s="58"/>
    </row>
    <row r="23" spans="1:4" ht="30" x14ac:dyDescent="0.25">
      <c r="A23" s="4" t="s">
        <v>414</v>
      </c>
      <c r="B23" s="24" t="s">
        <v>436</v>
      </c>
      <c r="C23" s="4">
        <v>27</v>
      </c>
      <c r="D23" s="58"/>
    </row>
    <row r="24" spans="1:4" x14ac:dyDescent="0.25">
      <c r="A24" s="4" t="s">
        <v>412</v>
      </c>
      <c r="B24" s="4" t="s">
        <v>435</v>
      </c>
      <c r="C24" s="4">
        <v>39</v>
      </c>
      <c r="D24" s="58"/>
    </row>
    <row r="25" spans="1:4" x14ac:dyDescent="0.25">
      <c r="A25" s="4" t="s">
        <v>412</v>
      </c>
      <c r="B25" s="25" t="s">
        <v>434</v>
      </c>
      <c r="C25" s="4">
        <v>31</v>
      </c>
      <c r="D25" s="58"/>
    </row>
    <row r="26" spans="1:4" x14ac:dyDescent="0.25">
      <c r="A26" s="4" t="s">
        <v>412</v>
      </c>
      <c r="B26" s="4" t="s">
        <v>433</v>
      </c>
      <c r="C26" s="4">
        <v>22</v>
      </c>
      <c r="D26" s="58"/>
    </row>
    <row r="27" spans="1:4" x14ac:dyDescent="0.25">
      <c r="A27" s="4" t="s">
        <v>412</v>
      </c>
      <c r="B27" s="4" t="s">
        <v>432</v>
      </c>
      <c r="C27" s="4">
        <v>19</v>
      </c>
    </row>
    <row r="28" spans="1:4" x14ac:dyDescent="0.25">
      <c r="A28" s="4" t="s">
        <v>412</v>
      </c>
      <c r="B28" s="4" t="s">
        <v>431</v>
      </c>
      <c r="C28" s="4">
        <v>17</v>
      </c>
    </row>
    <row r="29" spans="1:4" x14ac:dyDescent="0.25">
      <c r="A29" s="4" t="s">
        <v>412</v>
      </c>
      <c r="B29" s="4" t="s">
        <v>430</v>
      </c>
      <c r="C29" s="4">
        <v>15</v>
      </c>
    </row>
    <row r="30" spans="1:4" x14ac:dyDescent="0.25">
      <c r="A30" s="4" t="s">
        <v>412</v>
      </c>
      <c r="B30" s="4" t="s">
        <v>457</v>
      </c>
      <c r="C30" s="4">
        <v>11</v>
      </c>
    </row>
    <row r="31" spans="1:4" x14ac:dyDescent="0.25">
      <c r="A31" s="4" t="s">
        <v>412</v>
      </c>
      <c r="B31" s="4" t="s">
        <v>429</v>
      </c>
      <c r="C31" s="4">
        <v>6</v>
      </c>
    </row>
    <row r="32" spans="1:4" x14ac:dyDescent="0.25">
      <c r="A32" s="4" t="s">
        <v>412</v>
      </c>
      <c r="B32" s="25" t="s">
        <v>428</v>
      </c>
      <c r="C32" s="4">
        <v>5</v>
      </c>
    </row>
    <row r="33" spans="1:4" x14ac:dyDescent="0.25">
      <c r="A33" s="4" t="s">
        <v>410</v>
      </c>
      <c r="B33" s="25" t="s">
        <v>427</v>
      </c>
      <c r="C33" s="4">
        <v>29</v>
      </c>
    </row>
    <row r="34" spans="1:4" x14ac:dyDescent="0.25">
      <c r="A34" s="4" t="s">
        <v>408</v>
      </c>
      <c r="B34" s="4" t="s">
        <v>426</v>
      </c>
      <c r="C34" s="4">
        <v>31</v>
      </c>
    </row>
    <row r="35" spans="1:4" x14ac:dyDescent="0.25">
      <c r="A35" s="4" t="s">
        <v>408</v>
      </c>
      <c r="B35" s="4" t="s">
        <v>425</v>
      </c>
      <c r="C35" s="4">
        <v>19</v>
      </c>
    </row>
    <row r="36" spans="1:4" x14ac:dyDescent="0.25">
      <c r="A36" s="4" t="s">
        <v>408</v>
      </c>
      <c r="B36" s="4" t="s">
        <v>424</v>
      </c>
      <c r="C36" s="4">
        <v>17</v>
      </c>
    </row>
    <row r="37" spans="1:4" x14ac:dyDescent="0.25">
      <c r="A37" s="4" t="s">
        <v>408</v>
      </c>
      <c r="B37" s="4" t="s">
        <v>423</v>
      </c>
      <c r="C37" s="4">
        <v>10</v>
      </c>
    </row>
    <row r="38" spans="1:4" x14ac:dyDescent="0.25">
      <c r="A38" s="4" t="s">
        <v>408</v>
      </c>
      <c r="B38" s="4" t="s">
        <v>422</v>
      </c>
      <c r="C38" s="4">
        <v>5</v>
      </c>
    </row>
    <row r="39" spans="1:4" x14ac:dyDescent="0.25">
      <c r="A39" s="4" t="s">
        <v>408</v>
      </c>
      <c r="B39" s="25" t="s">
        <v>421</v>
      </c>
      <c r="C39" s="4">
        <v>5</v>
      </c>
    </row>
    <row r="40" spans="1:4" x14ac:dyDescent="0.25">
      <c r="A40" s="4" t="s">
        <v>314</v>
      </c>
      <c r="B40" s="4" t="s">
        <v>420</v>
      </c>
      <c r="C40" s="4">
        <v>43</v>
      </c>
    </row>
    <row r="41" spans="1:4" x14ac:dyDescent="0.25">
      <c r="A41" s="4" t="s">
        <v>314</v>
      </c>
      <c r="B41" s="4" t="s">
        <v>419</v>
      </c>
      <c r="C41" s="4">
        <v>41</v>
      </c>
    </row>
    <row r="42" spans="1:4" x14ac:dyDescent="0.25">
      <c r="A42" s="4" t="s">
        <v>314</v>
      </c>
      <c r="B42" s="4" t="s">
        <v>418</v>
      </c>
      <c r="C42" s="4">
        <v>28</v>
      </c>
    </row>
    <row r="43" spans="1:4" x14ac:dyDescent="0.25">
      <c r="A43" s="4" t="s">
        <v>314</v>
      </c>
      <c r="B43" s="4" t="s">
        <v>417</v>
      </c>
      <c r="C43" s="4">
        <v>14</v>
      </c>
    </row>
    <row r="44" spans="1:4" s="1" customFormat="1" x14ac:dyDescent="0.25">
      <c r="A44" s="28"/>
      <c r="B44" s="28" t="s">
        <v>74</v>
      </c>
      <c r="C44" s="28">
        <f>SUM(C3:C43)</f>
        <v>804</v>
      </c>
    </row>
    <row r="45" spans="1:4" x14ac:dyDescent="0.25">
      <c r="A45" s="4"/>
    </row>
    <row r="46" spans="1:4" x14ac:dyDescent="0.25">
      <c r="A46" s="28" t="s">
        <v>90</v>
      </c>
      <c r="B46" s="28" t="s">
        <v>360</v>
      </c>
      <c r="C46" s="1">
        <v>179</v>
      </c>
      <c r="D46" s="16"/>
    </row>
    <row r="47" spans="1:4" x14ac:dyDescent="0.25">
      <c r="A47" s="28" t="s">
        <v>412</v>
      </c>
      <c r="B47" s="1" t="s">
        <v>411</v>
      </c>
      <c r="C47" s="1">
        <v>165</v>
      </c>
      <c r="D47" s="16"/>
    </row>
    <row r="48" spans="1:4" x14ac:dyDescent="0.25">
      <c r="A48" s="28" t="s">
        <v>314</v>
      </c>
      <c r="B48" s="1" t="s">
        <v>406</v>
      </c>
      <c r="C48" s="1">
        <v>126</v>
      </c>
      <c r="D48" s="16"/>
    </row>
    <row r="49" spans="1:4" x14ac:dyDescent="0.25">
      <c r="A49" s="28" t="s">
        <v>30</v>
      </c>
      <c r="B49" s="1" t="s">
        <v>415</v>
      </c>
      <c r="C49" s="1">
        <v>90</v>
      </c>
      <c r="D49" s="16"/>
    </row>
    <row r="50" spans="1:4" x14ac:dyDescent="0.25">
      <c r="A50" s="28" t="s">
        <v>408</v>
      </c>
      <c r="B50" s="1" t="s">
        <v>407</v>
      </c>
      <c r="C50" s="1">
        <v>87</v>
      </c>
      <c r="D50" s="16"/>
    </row>
    <row r="51" spans="1:4" x14ac:dyDescent="0.25">
      <c r="A51" s="28" t="s">
        <v>414</v>
      </c>
      <c r="B51" s="1" t="s">
        <v>413</v>
      </c>
      <c r="C51" s="1">
        <v>55</v>
      </c>
      <c r="D51" s="16"/>
    </row>
    <row r="52" spans="1:4" x14ac:dyDescent="0.25">
      <c r="A52" s="28" t="s">
        <v>142</v>
      </c>
      <c r="B52" s="1" t="s">
        <v>381</v>
      </c>
      <c r="C52" s="1">
        <v>40</v>
      </c>
      <c r="D52" s="16"/>
    </row>
    <row r="53" spans="1:4" x14ac:dyDescent="0.25">
      <c r="A53" s="28" t="s">
        <v>410</v>
      </c>
      <c r="B53" s="1" t="s">
        <v>409</v>
      </c>
      <c r="C53" s="1">
        <v>29</v>
      </c>
      <c r="D53" s="16"/>
    </row>
    <row r="54" spans="1:4" x14ac:dyDescent="0.25">
      <c r="A54" s="28" t="s">
        <v>220</v>
      </c>
      <c r="B54" s="1" t="s">
        <v>416</v>
      </c>
      <c r="C54" s="1">
        <v>17</v>
      </c>
      <c r="D54" s="16"/>
    </row>
    <row r="55" spans="1:4" x14ac:dyDescent="0.25">
      <c r="A55" s="28" t="s">
        <v>357</v>
      </c>
      <c r="B55" s="1" t="s">
        <v>356</v>
      </c>
      <c r="C55" s="1">
        <v>16</v>
      </c>
      <c r="D55" s="16"/>
    </row>
  </sheetData>
  <sortState ref="A47:C55">
    <sortCondition descending="1" ref="C46"/>
  </sortState>
  <printOptions headings="1" gridLines="1"/>
  <pageMargins left="0.25" right="0.25" top="0.75" bottom="0.75" header="0.3" footer="0.3"/>
  <pageSetup orientation="portrait" horizontalDpi="360" verticalDpi="360" r:id="rId1"/>
  <headerFooter>
    <oddHeader>&amp;C&amp;"-,Bold"Sección IV</oddHeader>
  </headerFooter>
  <rowBreaks count="1" manualBreakCount="1">
    <brk id="4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D29"/>
  <sheetViews>
    <sheetView zoomScaleNormal="100" workbookViewId="0">
      <pane ySplit="2" topLeftCell="A3" activePane="bottomLeft" state="frozen"/>
      <selection pane="bottomLeft" activeCell="A3" sqref="A3"/>
    </sheetView>
  </sheetViews>
  <sheetFormatPr defaultRowHeight="15" x14ac:dyDescent="0.25"/>
  <cols>
    <col min="1" max="1" width="7.5703125" customWidth="1"/>
    <col min="2" max="2" width="71.5703125" customWidth="1"/>
  </cols>
  <sheetData>
    <row r="1" spans="1:3" x14ac:dyDescent="0.25">
      <c r="B1" s="1" t="s">
        <v>1959</v>
      </c>
    </row>
    <row r="2" spans="1:3" s="1" customFormat="1" x14ac:dyDescent="0.25">
      <c r="A2" s="1" t="s">
        <v>1</v>
      </c>
      <c r="B2" s="33" t="s">
        <v>1960</v>
      </c>
      <c r="C2" s="63" t="s">
        <v>3</v>
      </c>
    </row>
    <row r="3" spans="1:3" x14ac:dyDescent="0.25">
      <c r="A3">
        <v>911</v>
      </c>
      <c r="B3" s="4" t="s">
        <v>482</v>
      </c>
      <c r="C3" s="4">
        <v>124</v>
      </c>
    </row>
    <row r="4" spans="1:3" x14ac:dyDescent="0.25">
      <c r="A4">
        <v>911</v>
      </c>
      <c r="B4" s="4" t="s">
        <v>481</v>
      </c>
      <c r="C4" s="4">
        <v>21</v>
      </c>
    </row>
    <row r="5" spans="1:3" x14ac:dyDescent="0.25">
      <c r="A5">
        <v>911</v>
      </c>
      <c r="B5" s="4" t="s">
        <v>480</v>
      </c>
      <c r="C5" s="4">
        <v>15</v>
      </c>
    </row>
    <row r="6" spans="1:3" x14ac:dyDescent="0.25">
      <c r="A6">
        <v>911</v>
      </c>
      <c r="B6" s="4" t="s">
        <v>479</v>
      </c>
      <c r="C6" s="4">
        <v>13</v>
      </c>
    </row>
    <row r="7" spans="1:3" x14ac:dyDescent="0.25">
      <c r="A7" t="s">
        <v>90</v>
      </c>
      <c r="B7" s="25" t="s">
        <v>478</v>
      </c>
      <c r="C7" s="4">
        <v>49</v>
      </c>
    </row>
    <row r="8" spans="1:3" ht="12.6" customHeight="1" x14ac:dyDescent="0.25">
      <c r="A8" t="s">
        <v>90</v>
      </c>
      <c r="B8" s="4" t="s">
        <v>477</v>
      </c>
      <c r="C8" s="4">
        <v>28</v>
      </c>
    </row>
    <row r="9" spans="1:3" ht="12.6" customHeight="1" x14ac:dyDescent="0.25">
      <c r="A9" t="s">
        <v>90</v>
      </c>
      <c r="B9" s="22" t="s">
        <v>476</v>
      </c>
      <c r="C9" s="4">
        <v>15</v>
      </c>
    </row>
    <row r="10" spans="1:3" x14ac:dyDescent="0.25">
      <c r="A10" t="s">
        <v>142</v>
      </c>
      <c r="B10" s="4" t="s">
        <v>444</v>
      </c>
      <c r="C10" s="4">
        <v>31</v>
      </c>
    </row>
    <row r="11" spans="1:3" ht="30" x14ac:dyDescent="0.25">
      <c r="A11" t="s">
        <v>142</v>
      </c>
      <c r="B11" s="24" t="s">
        <v>475</v>
      </c>
      <c r="C11" s="4">
        <v>17</v>
      </c>
    </row>
    <row r="12" spans="1:3" x14ac:dyDescent="0.25">
      <c r="A12" t="s">
        <v>142</v>
      </c>
      <c r="B12" s="4" t="s">
        <v>474</v>
      </c>
      <c r="C12" s="4">
        <v>7</v>
      </c>
    </row>
    <row r="13" spans="1:3" x14ac:dyDescent="0.25">
      <c r="A13" t="s">
        <v>463</v>
      </c>
      <c r="B13" s="4" t="s">
        <v>473</v>
      </c>
      <c r="C13" s="4">
        <v>19</v>
      </c>
    </row>
    <row r="14" spans="1:3" x14ac:dyDescent="0.25">
      <c r="A14" t="s">
        <v>463</v>
      </c>
      <c r="B14" s="4" t="s">
        <v>472</v>
      </c>
      <c r="C14" s="4">
        <v>11</v>
      </c>
    </row>
    <row r="15" spans="1:3" x14ac:dyDescent="0.25">
      <c r="A15" t="s">
        <v>463</v>
      </c>
      <c r="B15" s="4" t="s">
        <v>471</v>
      </c>
      <c r="C15" s="4">
        <v>11</v>
      </c>
    </row>
    <row r="16" spans="1:3" x14ac:dyDescent="0.25">
      <c r="A16" t="s">
        <v>48</v>
      </c>
      <c r="B16" s="4" t="s">
        <v>461</v>
      </c>
      <c r="C16" s="4">
        <v>8</v>
      </c>
    </row>
    <row r="17" spans="1:4" x14ac:dyDescent="0.25">
      <c r="A17" t="s">
        <v>460</v>
      </c>
      <c r="B17" s="4" t="s">
        <v>470</v>
      </c>
      <c r="C17" s="4">
        <v>13</v>
      </c>
    </row>
    <row r="18" spans="1:4" x14ac:dyDescent="0.25">
      <c r="A18" t="s">
        <v>312</v>
      </c>
      <c r="B18" s="4" t="s">
        <v>469</v>
      </c>
      <c r="C18" s="4">
        <v>12</v>
      </c>
    </row>
    <row r="19" spans="1:4" x14ac:dyDescent="0.25">
      <c r="A19" t="s">
        <v>312</v>
      </c>
      <c r="B19" s="25" t="s">
        <v>468</v>
      </c>
      <c r="C19" s="4">
        <v>5</v>
      </c>
    </row>
    <row r="20" spans="1:4" x14ac:dyDescent="0.25">
      <c r="A20" t="s">
        <v>312</v>
      </c>
      <c r="B20" s="4" t="s">
        <v>467</v>
      </c>
      <c r="C20" s="4">
        <v>5</v>
      </c>
    </row>
    <row r="21" spans="1:4" s="1" customFormat="1" x14ac:dyDescent="0.25">
      <c r="B21" s="28" t="s">
        <v>74</v>
      </c>
      <c r="C21" s="28">
        <f>SUM(C3:C20)</f>
        <v>404</v>
      </c>
    </row>
    <row r="23" spans="1:4" x14ac:dyDescent="0.25">
      <c r="A23" s="1">
        <v>911</v>
      </c>
      <c r="B23" s="28" t="s">
        <v>466</v>
      </c>
      <c r="C23" s="1">
        <v>173</v>
      </c>
      <c r="D23" s="16"/>
    </row>
    <row r="24" spans="1:4" x14ac:dyDescent="0.25">
      <c r="A24" s="1" t="s">
        <v>90</v>
      </c>
      <c r="B24" s="28" t="s">
        <v>465</v>
      </c>
      <c r="C24" s="1">
        <v>92</v>
      </c>
      <c r="D24" s="16"/>
    </row>
    <row r="25" spans="1:4" x14ac:dyDescent="0.25">
      <c r="A25" s="1" t="s">
        <v>142</v>
      </c>
      <c r="B25" s="28" t="s">
        <v>464</v>
      </c>
      <c r="C25" s="1">
        <v>55</v>
      </c>
      <c r="D25" s="16"/>
    </row>
    <row r="26" spans="1:4" x14ac:dyDescent="0.25">
      <c r="A26" s="1" t="s">
        <v>463</v>
      </c>
      <c r="B26" s="28" t="s">
        <v>462</v>
      </c>
      <c r="C26" s="1">
        <v>41</v>
      </c>
      <c r="D26" s="16"/>
    </row>
    <row r="27" spans="1:4" x14ac:dyDescent="0.25">
      <c r="A27" s="1" t="s">
        <v>312</v>
      </c>
      <c r="B27" s="28" t="s">
        <v>458</v>
      </c>
      <c r="C27" s="1">
        <v>22</v>
      </c>
      <c r="D27" s="16"/>
    </row>
    <row r="28" spans="1:4" x14ac:dyDescent="0.25">
      <c r="A28" s="1" t="s">
        <v>460</v>
      </c>
      <c r="B28" s="28" t="s">
        <v>459</v>
      </c>
      <c r="C28" s="1">
        <v>13</v>
      </c>
      <c r="D28" s="16"/>
    </row>
    <row r="29" spans="1:4" x14ac:dyDescent="0.25">
      <c r="A29" s="1" t="s">
        <v>48</v>
      </c>
      <c r="B29" s="28" t="s">
        <v>461</v>
      </c>
      <c r="C29" s="1">
        <v>8</v>
      </c>
      <c r="D29" s="16"/>
    </row>
  </sheetData>
  <sortState ref="A24:C29">
    <sortCondition descending="1" ref="C23"/>
  </sortState>
  <printOptions headings="1" gridLines="1"/>
  <pageMargins left="0.25" right="0.25" top="0.75" bottom="0.75" header="0.3" footer="0.3"/>
  <pageSetup orientation="portrait" horizontalDpi="360" verticalDpi="360" r:id="rId1"/>
  <headerFooter>
    <oddHeader>&amp;C&amp;"-,Bold"Sección IV</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D60"/>
  <sheetViews>
    <sheetView zoomScaleNormal="100" workbookViewId="0">
      <pane ySplit="2" topLeftCell="A3" activePane="bottomLeft" state="frozen"/>
      <selection pane="bottomLeft" activeCell="A2" sqref="A2"/>
    </sheetView>
  </sheetViews>
  <sheetFormatPr defaultRowHeight="15" x14ac:dyDescent="0.25"/>
  <cols>
    <col min="1" max="1" width="6.42578125" customWidth="1"/>
    <col min="2" max="2" width="70.28515625" customWidth="1"/>
  </cols>
  <sheetData>
    <row r="1" spans="1:3" x14ac:dyDescent="0.25">
      <c r="B1" s="1" t="s">
        <v>1962</v>
      </c>
    </row>
    <row r="2" spans="1:3" ht="30" x14ac:dyDescent="0.25">
      <c r="B2" s="32" t="s">
        <v>1961</v>
      </c>
      <c r="C2" s="63" t="s">
        <v>3</v>
      </c>
    </row>
    <row r="3" spans="1:3" x14ac:dyDescent="0.25">
      <c r="A3" s="1" t="s">
        <v>1</v>
      </c>
      <c r="B3" s="33" t="s">
        <v>534</v>
      </c>
      <c r="C3" s="16">
        <f>C30/SUM(C30,C53)</f>
        <v>0.710239651416122</v>
      </c>
    </row>
    <row r="4" spans="1:3" x14ac:dyDescent="0.25">
      <c r="A4" t="s">
        <v>90</v>
      </c>
      <c r="B4" s="4" t="s">
        <v>533</v>
      </c>
      <c r="C4" s="4">
        <v>39</v>
      </c>
    </row>
    <row r="5" spans="1:3" x14ac:dyDescent="0.25">
      <c r="A5" t="s">
        <v>90</v>
      </c>
      <c r="B5" s="4" t="s">
        <v>532</v>
      </c>
      <c r="C5" s="4">
        <v>32</v>
      </c>
    </row>
    <row r="6" spans="1:3" x14ac:dyDescent="0.25">
      <c r="A6" t="s">
        <v>90</v>
      </c>
      <c r="B6" s="4" t="s">
        <v>531</v>
      </c>
      <c r="C6" s="4">
        <v>31</v>
      </c>
    </row>
    <row r="7" spans="1:3" x14ac:dyDescent="0.25">
      <c r="A7" t="s">
        <v>90</v>
      </c>
      <c r="B7" s="4" t="s">
        <v>530</v>
      </c>
      <c r="C7" s="4">
        <v>29</v>
      </c>
    </row>
    <row r="8" spans="1:3" x14ac:dyDescent="0.25">
      <c r="A8" t="s">
        <v>90</v>
      </c>
      <c r="B8" s="4" t="s">
        <v>529</v>
      </c>
      <c r="C8" s="4">
        <v>23</v>
      </c>
    </row>
    <row r="9" spans="1:3" x14ac:dyDescent="0.25">
      <c r="A9" t="s">
        <v>90</v>
      </c>
      <c r="B9" s="4" t="s">
        <v>528</v>
      </c>
      <c r="C9" s="4">
        <v>15</v>
      </c>
    </row>
    <row r="10" spans="1:3" x14ac:dyDescent="0.25">
      <c r="A10" t="s">
        <v>90</v>
      </c>
      <c r="B10" s="64" t="s">
        <v>1902</v>
      </c>
      <c r="C10" s="64">
        <v>1</v>
      </c>
    </row>
    <row r="11" spans="1:3" x14ac:dyDescent="0.25">
      <c r="A11" t="s">
        <v>507</v>
      </c>
      <c r="B11" s="4" t="s">
        <v>527</v>
      </c>
      <c r="C11" s="4">
        <v>32</v>
      </c>
    </row>
    <row r="12" spans="1:3" x14ac:dyDescent="0.25">
      <c r="A12" t="s">
        <v>507</v>
      </c>
      <c r="B12" s="4" t="s">
        <v>526</v>
      </c>
      <c r="C12" s="4">
        <v>20</v>
      </c>
    </row>
    <row r="13" spans="1:3" x14ac:dyDescent="0.25">
      <c r="A13" t="s">
        <v>507</v>
      </c>
      <c r="B13" s="4" t="s">
        <v>525</v>
      </c>
      <c r="C13" s="4">
        <v>9</v>
      </c>
    </row>
    <row r="14" spans="1:3" x14ac:dyDescent="0.25">
      <c r="A14" t="s">
        <v>507</v>
      </c>
      <c r="B14" s="4" t="s">
        <v>524</v>
      </c>
      <c r="C14" s="4">
        <v>6</v>
      </c>
    </row>
    <row r="15" spans="1:3" x14ac:dyDescent="0.25">
      <c r="A15" t="s">
        <v>142</v>
      </c>
      <c r="B15" s="4" t="s">
        <v>523</v>
      </c>
      <c r="C15" s="4">
        <v>21</v>
      </c>
    </row>
    <row r="16" spans="1:3" x14ac:dyDescent="0.25">
      <c r="A16" t="s">
        <v>286</v>
      </c>
      <c r="B16" s="4" t="s">
        <v>522</v>
      </c>
      <c r="C16" s="4">
        <v>36</v>
      </c>
    </row>
    <row r="17" spans="1:4" x14ac:dyDescent="0.25">
      <c r="A17" t="s">
        <v>286</v>
      </c>
      <c r="B17" s="4" t="s">
        <v>521</v>
      </c>
      <c r="C17" s="4">
        <v>23</v>
      </c>
    </row>
    <row r="18" spans="1:4" x14ac:dyDescent="0.25">
      <c r="A18" t="s">
        <v>504</v>
      </c>
      <c r="B18" s="4" t="s">
        <v>520</v>
      </c>
      <c r="C18" s="4">
        <v>29</v>
      </c>
    </row>
    <row r="19" spans="1:4" x14ac:dyDescent="0.25">
      <c r="A19" t="s">
        <v>504</v>
      </c>
      <c r="B19" s="4" t="s">
        <v>519</v>
      </c>
      <c r="C19" s="4">
        <v>25</v>
      </c>
    </row>
    <row r="20" spans="1:4" x14ac:dyDescent="0.25">
      <c r="A20" t="s">
        <v>282</v>
      </c>
      <c r="B20" s="4" t="s">
        <v>518</v>
      </c>
      <c r="C20" s="4">
        <v>36</v>
      </c>
    </row>
    <row r="21" spans="1:4" x14ac:dyDescent="0.25">
      <c r="A21" t="s">
        <v>282</v>
      </c>
      <c r="B21" s="4" t="s">
        <v>517</v>
      </c>
      <c r="C21" s="4">
        <v>36</v>
      </c>
    </row>
    <row r="22" spans="1:4" x14ac:dyDescent="0.25">
      <c r="A22" t="s">
        <v>282</v>
      </c>
      <c r="B22" s="4" t="s">
        <v>516</v>
      </c>
      <c r="C22" s="4">
        <v>33</v>
      </c>
    </row>
    <row r="23" spans="1:4" x14ac:dyDescent="0.25">
      <c r="A23" t="s">
        <v>282</v>
      </c>
      <c r="B23" s="4" t="s">
        <v>515</v>
      </c>
      <c r="C23" s="4">
        <v>33</v>
      </c>
    </row>
    <row r="24" spans="1:4" x14ac:dyDescent="0.25">
      <c r="A24" t="s">
        <v>282</v>
      </c>
      <c r="B24" s="4" t="s">
        <v>514</v>
      </c>
      <c r="C24" s="4">
        <v>30</v>
      </c>
    </row>
    <row r="25" spans="1:4" x14ac:dyDescent="0.25">
      <c r="A25" t="s">
        <v>282</v>
      </c>
      <c r="B25" s="4" t="s">
        <v>513</v>
      </c>
      <c r="C25" s="4">
        <v>29</v>
      </c>
    </row>
    <row r="26" spans="1:4" x14ac:dyDescent="0.25">
      <c r="A26" t="s">
        <v>282</v>
      </c>
      <c r="B26" s="4" t="s">
        <v>512</v>
      </c>
      <c r="C26" s="4">
        <v>27</v>
      </c>
    </row>
    <row r="27" spans="1:4" x14ac:dyDescent="0.25">
      <c r="A27" t="s">
        <v>282</v>
      </c>
      <c r="B27" s="4" t="s">
        <v>511</v>
      </c>
      <c r="C27" s="4">
        <v>21</v>
      </c>
    </row>
    <row r="28" spans="1:4" x14ac:dyDescent="0.25">
      <c r="A28" t="s">
        <v>282</v>
      </c>
      <c r="B28" s="4" t="s">
        <v>510</v>
      </c>
      <c r="C28" s="4">
        <v>19</v>
      </c>
    </row>
    <row r="29" spans="1:4" x14ac:dyDescent="0.25">
      <c r="A29" t="s">
        <v>282</v>
      </c>
      <c r="B29" s="4" t="s">
        <v>509</v>
      </c>
      <c r="C29" s="4">
        <v>17</v>
      </c>
    </row>
    <row r="30" spans="1:4" s="1" customFormat="1" x14ac:dyDescent="0.25">
      <c r="B30" s="28" t="s">
        <v>74</v>
      </c>
      <c r="C30" s="28">
        <f>SUM(C4:C29)</f>
        <v>652</v>
      </c>
    </row>
    <row r="31" spans="1:4" s="1" customFormat="1" x14ac:dyDescent="0.25">
      <c r="B31" s="28"/>
      <c r="C31" s="28"/>
    </row>
    <row r="32" spans="1:4" s="1" customFormat="1" x14ac:dyDescent="0.25">
      <c r="A32" s="1" t="s">
        <v>282</v>
      </c>
      <c r="B32" s="28" t="s">
        <v>502</v>
      </c>
      <c r="C32" s="28">
        <v>281</v>
      </c>
      <c r="D32" s="16"/>
    </row>
    <row r="33" spans="1:4" s="1" customFormat="1" x14ac:dyDescent="0.25">
      <c r="A33" s="1" t="s">
        <v>90</v>
      </c>
      <c r="B33" s="28" t="s">
        <v>508</v>
      </c>
      <c r="C33" s="28">
        <v>170</v>
      </c>
      <c r="D33" s="16"/>
    </row>
    <row r="34" spans="1:4" s="1" customFormat="1" x14ac:dyDescent="0.25">
      <c r="A34" s="1" t="s">
        <v>507</v>
      </c>
      <c r="B34" s="28" t="s">
        <v>506</v>
      </c>
      <c r="C34" s="28">
        <v>67</v>
      </c>
      <c r="D34" s="16"/>
    </row>
    <row r="35" spans="1:4" s="1" customFormat="1" x14ac:dyDescent="0.25">
      <c r="A35" s="1" t="s">
        <v>286</v>
      </c>
      <c r="B35" s="28" t="s">
        <v>505</v>
      </c>
      <c r="C35" s="28">
        <v>59</v>
      </c>
      <c r="D35" s="16"/>
    </row>
    <row r="36" spans="1:4" s="1" customFormat="1" x14ac:dyDescent="0.25">
      <c r="A36" s="1" t="s">
        <v>504</v>
      </c>
      <c r="B36" s="28" t="s">
        <v>503</v>
      </c>
      <c r="C36" s="28">
        <v>54</v>
      </c>
      <c r="D36" s="16"/>
    </row>
    <row r="37" spans="1:4" s="1" customFormat="1" x14ac:dyDescent="0.25">
      <c r="A37" s="1" t="s">
        <v>142</v>
      </c>
      <c r="B37" s="28" t="s">
        <v>381</v>
      </c>
      <c r="C37" s="28">
        <v>21</v>
      </c>
      <c r="D37" s="16"/>
    </row>
    <row r="38" spans="1:4" s="1" customFormat="1" x14ac:dyDescent="0.25">
      <c r="B38" s="28"/>
      <c r="C38" s="28"/>
    </row>
    <row r="39" spans="1:4" x14ac:dyDescent="0.25">
      <c r="B39" s="4"/>
      <c r="C39" s="4"/>
    </row>
    <row r="40" spans="1:4" s="1" customFormat="1" x14ac:dyDescent="0.25">
      <c r="A40" s="1" t="s">
        <v>1</v>
      </c>
      <c r="B40" s="33" t="s">
        <v>501</v>
      </c>
      <c r="C40" s="30">
        <f>C53/SUM(C30,C53)</f>
        <v>0.289760348583878</v>
      </c>
    </row>
    <row r="41" spans="1:4" x14ac:dyDescent="0.25">
      <c r="A41" s="6" t="s">
        <v>90</v>
      </c>
      <c r="B41" s="4" t="s">
        <v>500</v>
      </c>
      <c r="C41" s="4">
        <v>17</v>
      </c>
    </row>
    <row r="42" spans="1:4" x14ac:dyDescent="0.25">
      <c r="A42" s="6" t="s">
        <v>359</v>
      </c>
      <c r="B42" s="4" t="s">
        <v>499</v>
      </c>
      <c r="C42" s="4">
        <v>40</v>
      </c>
    </row>
    <row r="43" spans="1:4" x14ac:dyDescent="0.25">
      <c r="A43" s="6" t="s">
        <v>359</v>
      </c>
      <c r="B43" s="4" t="s">
        <v>498</v>
      </c>
      <c r="C43" s="4">
        <v>24</v>
      </c>
    </row>
    <row r="44" spans="1:4" x14ac:dyDescent="0.25">
      <c r="A44" s="6" t="s">
        <v>359</v>
      </c>
      <c r="B44" s="4" t="s">
        <v>497</v>
      </c>
      <c r="C44" s="4">
        <v>17</v>
      </c>
    </row>
    <row r="45" spans="1:4" x14ac:dyDescent="0.25">
      <c r="A45" s="6" t="s">
        <v>359</v>
      </c>
      <c r="B45" s="4" t="s">
        <v>496</v>
      </c>
      <c r="C45" s="4">
        <v>11</v>
      </c>
    </row>
    <row r="46" spans="1:4" x14ac:dyDescent="0.25">
      <c r="A46" s="6" t="s">
        <v>359</v>
      </c>
      <c r="B46" s="4" t="s">
        <v>495</v>
      </c>
      <c r="C46" s="4">
        <v>9</v>
      </c>
    </row>
    <row r="47" spans="1:4" x14ac:dyDescent="0.25">
      <c r="A47" s="6" t="s">
        <v>359</v>
      </c>
      <c r="B47" s="4" t="s">
        <v>494</v>
      </c>
      <c r="C47" s="4">
        <v>7</v>
      </c>
    </row>
    <row r="48" spans="1:4" x14ac:dyDescent="0.25">
      <c r="A48" s="6" t="s">
        <v>142</v>
      </c>
      <c r="B48" s="4" t="s">
        <v>493</v>
      </c>
      <c r="C48" s="4">
        <v>21</v>
      </c>
    </row>
    <row r="49" spans="1:4" x14ac:dyDescent="0.25">
      <c r="A49" s="6" t="s">
        <v>486</v>
      </c>
      <c r="B49" s="4" t="s">
        <v>492</v>
      </c>
      <c r="C49" s="4">
        <v>30</v>
      </c>
    </row>
    <row r="50" spans="1:4" x14ac:dyDescent="0.25">
      <c r="A50" s="6" t="s">
        <v>410</v>
      </c>
      <c r="B50" s="4" t="s">
        <v>491</v>
      </c>
      <c r="C50" s="4">
        <v>21</v>
      </c>
    </row>
    <row r="51" spans="1:4" x14ac:dyDescent="0.25">
      <c r="A51" s="6" t="s">
        <v>286</v>
      </c>
      <c r="B51" s="4" t="s">
        <v>490</v>
      </c>
      <c r="C51" s="4">
        <v>36</v>
      </c>
    </row>
    <row r="52" spans="1:4" x14ac:dyDescent="0.25">
      <c r="A52" s="6" t="s">
        <v>286</v>
      </c>
      <c r="B52" s="4" t="s">
        <v>489</v>
      </c>
      <c r="C52" s="4">
        <v>33</v>
      </c>
    </row>
    <row r="53" spans="1:4" s="1" customFormat="1" x14ac:dyDescent="0.25">
      <c r="A53" s="6"/>
      <c r="B53" s="28" t="s">
        <v>74</v>
      </c>
      <c r="C53" s="28">
        <f>SUM(C41:C52)</f>
        <v>266</v>
      </c>
    </row>
    <row r="54" spans="1:4" x14ac:dyDescent="0.25">
      <c r="A54" s="6"/>
    </row>
    <row r="55" spans="1:4" x14ac:dyDescent="0.25">
      <c r="A55" s="1" t="s">
        <v>359</v>
      </c>
      <c r="B55" s="1" t="s">
        <v>487</v>
      </c>
      <c r="C55" s="1">
        <v>108</v>
      </c>
      <c r="D55" s="16"/>
    </row>
    <row r="56" spans="1:4" x14ac:dyDescent="0.25">
      <c r="A56" s="1" t="s">
        <v>286</v>
      </c>
      <c r="B56" s="1" t="s">
        <v>483</v>
      </c>
      <c r="C56" s="1">
        <v>69</v>
      </c>
      <c r="D56" s="16"/>
    </row>
    <row r="57" spans="1:4" x14ac:dyDescent="0.25">
      <c r="A57" s="1" t="s">
        <v>486</v>
      </c>
      <c r="B57" s="1" t="s">
        <v>485</v>
      </c>
      <c r="C57" s="1">
        <v>30</v>
      </c>
      <c r="D57" s="16"/>
    </row>
    <row r="58" spans="1:4" x14ac:dyDescent="0.25">
      <c r="A58" s="1" t="s">
        <v>142</v>
      </c>
      <c r="B58" s="1" t="s">
        <v>381</v>
      </c>
      <c r="C58" s="1">
        <v>21</v>
      </c>
      <c r="D58" s="16"/>
    </row>
    <row r="59" spans="1:4" x14ac:dyDescent="0.25">
      <c r="A59" s="1" t="s">
        <v>410</v>
      </c>
      <c r="B59" s="1" t="s">
        <v>484</v>
      </c>
      <c r="C59" s="1">
        <v>21</v>
      </c>
      <c r="D59" s="16"/>
    </row>
    <row r="60" spans="1:4" x14ac:dyDescent="0.25">
      <c r="A60" s="1" t="s">
        <v>90</v>
      </c>
      <c r="B60" s="28" t="s">
        <v>488</v>
      </c>
      <c r="C60" s="1">
        <v>17</v>
      </c>
      <c r="D60" s="16"/>
    </row>
  </sheetData>
  <sortState ref="A56:C60">
    <sortCondition descending="1" ref="C55"/>
  </sortState>
  <printOptions headings="1" gridLines="1"/>
  <pageMargins left="0.25" right="0.25" top="0.75" bottom="0.75" header="0.3" footer="0.3"/>
  <pageSetup orientation="portrait" r:id="rId1"/>
  <headerFooter>
    <oddHeader>&amp;C&amp;"-,Bold"Sección IV</oddHeader>
  </headerFooter>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D62"/>
  <sheetViews>
    <sheetView workbookViewId="0">
      <pane ySplit="2" topLeftCell="A3" activePane="bottomLeft" state="frozen"/>
      <selection pane="bottomLeft" activeCell="A3" sqref="A3"/>
    </sheetView>
  </sheetViews>
  <sheetFormatPr defaultRowHeight="15" x14ac:dyDescent="0.25"/>
  <cols>
    <col min="1" max="1" width="6.7109375" customWidth="1"/>
    <col min="2" max="2" width="78.140625" customWidth="1"/>
    <col min="3" max="3" width="8.140625" customWidth="1"/>
    <col min="4" max="4" width="6" customWidth="1"/>
    <col min="5" max="5" width="8.42578125" customWidth="1"/>
  </cols>
  <sheetData>
    <row r="1" spans="1:4" x14ac:dyDescent="0.25">
      <c r="B1" s="1" t="s">
        <v>1964</v>
      </c>
      <c r="C1" s="74"/>
    </row>
    <row r="2" spans="1:4" ht="22.5" x14ac:dyDescent="0.25">
      <c r="A2" s="28" t="s">
        <v>1</v>
      </c>
      <c r="B2" s="75" t="s">
        <v>1963</v>
      </c>
      <c r="C2" s="73" t="s">
        <v>3</v>
      </c>
      <c r="D2" s="72"/>
    </row>
    <row r="3" spans="1:4" ht="30" x14ac:dyDescent="0.25">
      <c r="A3" t="s">
        <v>548</v>
      </c>
      <c r="B3" s="66" t="s">
        <v>597</v>
      </c>
      <c r="C3" s="11">
        <v>39</v>
      </c>
      <c r="D3" s="71"/>
    </row>
    <row r="4" spans="1:4" x14ac:dyDescent="0.25">
      <c r="A4" s="27" t="s">
        <v>548</v>
      </c>
      <c r="B4" s="66" t="s">
        <v>596</v>
      </c>
      <c r="C4" s="11">
        <v>32</v>
      </c>
      <c r="D4" s="71"/>
    </row>
    <row r="5" spans="1:4" x14ac:dyDescent="0.25">
      <c r="A5" s="27" t="s">
        <v>548</v>
      </c>
      <c r="B5" s="66" t="s">
        <v>595</v>
      </c>
      <c r="C5" s="11">
        <v>28</v>
      </c>
      <c r="D5" s="71"/>
    </row>
    <row r="6" spans="1:4" ht="30" x14ac:dyDescent="0.25">
      <c r="A6" s="27" t="s">
        <v>548</v>
      </c>
      <c r="B6" s="66" t="s">
        <v>594</v>
      </c>
      <c r="C6" s="11">
        <v>24</v>
      </c>
      <c r="D6" s="71"/>
    </row>
    <row r="7" spans="1:4" ht="30" x14ac:dyDescent="0.25">
      <c r="A7" s="27" t="s">
        <v>548</v>
      </c>
      <c r="B7" s="66" t="s">
        <v>593</v>
      </c>
      <c r="C7" s="5">
        <v>23</v>
      </c>
      <c r="D7" s="71"/>
    </row>
    <row r="8" spans="1:4" x14ac:dyDescent="0.25">
      <c r="A8" s="27" t="s">
        <v>548</v>
      </c>
      <c r="B8" s="66" t="s">
        <v>592</v>
      </c>
      <c r="C8" s="11">
        <v>21</v>
      </c>
      <c r="D8" s="15"/>
    </row>
    <row r="9" spans="1:4" s="27" customFormat="1" x14ac:dyDescent="0.25">
      <c r="A9" s="27" t="s">
        <v>548</v>
      </c>
      <c r="B9" s="66" t="s">
        <v>591</v>
      </c>
      <c r="C9" s="11">
        <v>17</v>
      </c>
      <c r="D9" s="70"/>
    </row>
    <row r="10" spans="1:4" ht="30" x14ac:dyDescent="0.25">
      <c r="A10" s="27" t="s">
        <v>548</v>
      </c>
      <c r="B10" s="66" t="s">
        <v>590</v>
      </c>
      <c r="C10" s="11">
        <v>16</v>
      </c>
      <c r="D10" s="15"/>
    </row>
    <row r="11" spans="1:4" x14ac:dyDescent="0.25">
      <c r="A11" s="27" t="s">
        <v>548</v>
      </c>
      <c r="B11" s="4" t="s">
        <v>589</v>
      </c>
      <c r="C11" s="4">
        <v>15</v>
      </c>
      <c r="D11" s="15"/>
    </row>
    <row r="12" spans="1:4" ht="23.25" customHeight="1" x14ac:dyDescent="0.25">
      <c r="A12" s="27" t="s">
        <v>548</v>
      </c>
      <c r="B12" s="66" t="s">
        <v>588</v>
      </c>
      <c r="C12" s="11">
        <v>12</v>
      </c>
      <c r="D12" s="15"/>
    </row>
    <row r="13" spans="1:4" x14ac:dyDescent="0.25">
      <c r="A13" s="27" t="s">
        <v>548</v>
      </c>
      <c r="B13" s="66" t="s">
        <v>587</v>
      </c>
      <c r="C13" s="11">
        <v>9</v>
      </c>
      <c r="D13" s="15"/>
    </row>
    <row r="14" spans="1:4" x14ac:dyDescent="0.25">
      <c r="A14" s="27" t="s">
        <v>548</v>
      </c>
      <c r="B14" s="66" t="s">
        <v>586</v>
      </c>
      <c r="C14" s="11">
        <v>3</v>
      </c>
      <c r="D14" s="15"/>
    </row>
    <row r="15" spans="1:4" x14ac:dyDescent="0.25">
      <c r="A15" t="s">
        <v>507</v>
      </c>
      <c r="B15" s="66" t="s">
        <v>585</v>
      </c>
      <c r="C15" s="11">
        <v>39</v>
      </c>
      <c r="D15" s="15"/>
    </row>
    <row r="16" spans="1:4" x14ac:dyDescent="0.25">
      <c r="A16" t="s">
        <v>507</v>
      </c>
      <c r="B16" s="66" t="s">
        <v>584</v>
      </c>
      <c r="C16" s="11">
        <v>38</v>
      </c>
      <c r="D16" s="15"/>
    </row>
    <row r="17" spans="1:4" x14ac:dyDescent="0.25">
      <c r="A17" s="27" t="s">
        <v>507</v>
      </c>
      <c r="B17" s="67" t="s">
        <v>583</v>
      </c>
      <c r="C17" s="9">
        <v>15</v>
      </c>
      <c r="D17" s="15"/>
    </row>
    <row r="18" spans="1:4" x14ac:dyDescent="0.25">
      <c r="A18" s="27" t="s">
        <v>507</v>
      </c>
      <c r="B18" s="66" t="s">
        <v>582</v>
      </c>
      <c r="C18" s="11">
        <v>13</v>
      </c>
      <c r="D18" s="15"/>
    </row>
    <row r="19" spans="1:4" x14ac:dyDescent="0.25">
      <c r="A19" s="27" t="s">
        <v>507</v>
      </c>
      <c r="B19" s="66" t="s">
        <v>581</v>
      </c>
      <c r="C19" s="11">
        <v>11</v>
      </c>
      <c r="D19" s="15"/>
    </row>
    <row r="20" spans="1:4" x14ac:dyDescent="0.25">
      <c r="A20" s="27" t="s">
        <v>507</v>
      </c>
      <c r="B20" s="4" t="s">
        <v>580</v>
      </c>
      <c r="C20" s="4">
        <v>5</v>
      </c>
      <c r="D20" s="15"/>
    </row>
    <row r="21" spans="1:4" x14ac:dyDescent="0.25">
      <c r="A21" t="s">
        <v>545</v>
      </c>
      <c r="B21" s="66" t="s">
        <v>579</v>
      </c>
      <c r="C21" s="11">
        <v>37</v>
      </c>
      <c r="D21" s="15"/>
    </row>
    <row r="22" spans="1:4" x14ac:dyDescent="0.25">
      <c r="A22" s="27" t="s">
        <v>545</v>
      </c>
      <c r="B22" s="66" t="s">
        <v>578</v>
      </c>
      <c r="C22" s="11">
        <v>21</v>
      </c>
      <c r="D22" s="15"/>
    </row>
    <row r="23" spans="1:4" x14ac:dyDescent="0.25">
      <c r="A23" s="27" t="s">
        <v>545</v>
      </c>
      <c r="B23" s="4" t="s">
        <v>577</v>
      </c>
      <c r="C23" s="4">
        <v>21</v>
      </c>
      <c r="D23" s="15"/>
    </row>
    <row r="24" spans="1:4" x14ac:dyDescent="0.25">
      <c r="A24" s="27" t="s">
        <v>545</v>
      </c>
      <c r="B24" s="66" t="s">
        <v>576</v>
      </c>
      <c r="C24" s="11">
        <v>20</v>
      </c>
      <c r="D24" s="15"/>
    </row>
    <row r="25" spans="1:4" ht="13.15" customHeight="1" x14ac:dyDescent="0.25">
      <c r="A25" s="27" t="s">
        <v>545</v>
      </c>
      <c r="B25" s="4" t="s">
        <v>575</v>
      </c>
      <c r="C25" s="4">
        <v>11</v>
      </c>
      <c r="D25" s="15"/>
    </row>
    <row r="26" spans="1:4" x14ac:dyDescent="0.25">
      <c r="A26" s="27" t="s">
        <v>543</v>
      </c>
      <c r="B26" s="66" t="s">
        <v>574</v>
      </c>
      <c r="C26" s="11">
        <v>15</v>
      </c>
      <c r="D26" s="15"/>
    </row>
    <row r="27" spans="1:4" ht="30" x14ac:dyDescent="0.25">
      <c r="A27" s="27" t="s">
        <v>543</v>
      </c>
      <c r="B27" s="68" t="s">
        <v>573</v>
      </c>
      <c r="C27" s="11">
        <v>11</v>
      </c>
      <c r="D27" s="15"/>
    </row>
    <row r="28" spans="1:4" x14ac:dyDescent="0.25">
      <c r="A28" s="27" t="s">
        <v>543</v>
      </c>
      <c r="B28" s="66" t="s">
        <v>572</v>
      </c>
      <c r="C28" s="11">
        <v>3</v>
      </c>
      <c r="D28" s="15"/>
    </row>
    <row r="29" spans="1:4" x14ac:dyDescent="0.25">
      <c r="A29" t="s">
        <v>22</v>
      </c>
      <c r="B29" s="66" t="s">
        <v>571</v>
      </c>
      <c r="C29" s="11">
        <v>39</v>
      </c>
      <c r="D29" s="15"/>
    </row>
    <row r="30" spans="1:4" x14ac:dyDescent="0.25">
      <c r="A30" s="27" t="s">
        <v>22</v>
      </c>
      <c r="B30" s="4" t="s">
        <v>570</v>
      </c>
      <c r="C30" s="4">
        <v>26</v>
      </c>
      <c r="D30" s="15"/>
    </row>
    <row r="31" spans="1:4" x14ac:dyDescent="0.25">
      <c r="A31" s="27" t="s">
        <v>30</v>
      </c>
      <c r="B31" s="66" t="s">
        <v>569</v>
      </c>
      <c r="C31" s="11">
        <v>29</v>
      </c>
      <c r="D31" s="15"/>
    </row>
    <row r="32" spans="1:4" x14ac:dyDescent="0.25">
      <c r="A32" s="27" t="s">
        <v>30</v>
      </c>
      <c r="B32" s="66" t="s">
        <v>568</v>
      </c>
      <c r="C32" s="11">
        <v>19</v>
      </c>
      <c r="D32" s="15"/>
    </row>
    <row r="33" spans="1:4" x14ac:dyDescent="0.25">
      <c r="A33" s="27" t="s">
        <v>30</v>
      </c>
      <c r="B33" s="67" t="s">
        <v>567</v>
      </c>
      <c r="C33" s="9">
        <v>12</v>
      </c>
      <c r="D33" s="15"/>
    </row>
    <row r="34" spans="1:4" ht="30" x14ac:dyDescent="0.25">
      <c r="A34" s="27" t="s">
        <v>30</v>
      </c>
      <c r="B34" s="66" t="s">
        <v>566</v>
      </c>
      <c r="C34" s="11">
        <v>11</v>
      </c>
      <c r="D34" s="15"/>
    </row>
    <row r="35" spans="1:4" ht="30" x14ac:dyDescent="0.25">
      <c r="A35" s="27" t="s">
        <v>30</v>
      </c>
      <c r="B35" s="22" t="s">
        <v>565</v>
      </c>
      <c r="C35" s="4">
        <v>10</v>
      </c>
      <c r="D35" s="15"/>
    </row>
    <row r="36" spans="1:4" ht="30" x14ac:dyDescent="0.25">
      <c r="A36" s="27" t="s">
        <v>539</v>
      </c>
      <c r="B36" s="66" t="s">
        <v>564</v>
      </c>
      <c r="C36" s="11">
        <v>33</v>
      </c>
      <c r="D36" s="15"/>
    </row>
    <row r="37" spans="1:4" ht="15.6" customHeight="1" x14ac:dyDescent="0.25">
      <c r="A37" s="27" t="s">
        <v>539</v>
      </c>
      <c r="B37" s="66" t="s">
        <v>563</v>
      </c>
      <c r="C37" s="11">
        <v>32</v>
      </c>
      <c r="D37" s="15"/>
    </row>
    <row r="38" spans="1:4" x14ac:dyDescent="0.25">
      <c r="A38" s="27" t="s">
        <v>539</v>
      </c>
      <c r="B38" s="4" t="s">
        <v>562</v>
      </c>
      <c r="C38" s="4">
        <v>19</v>
      </c>
      <c r="D38" s="15"/>
    </row>
    <row r="39" spans="1:4" x14ac:dyDescent="0.25">
      <c r="A39" s="27" t="s">
        <v>284</v>
      </c>
      <c r="B39" s="67" t="s">
        <v>561</v>
      </c>
      <c r="C39" s="69">
        <v>26</v>
      </c>
      <c r="D39" s="15"/>
    </row>
    <row r="40" spans="1:4" ht="30" x14ac:dyDescent="0.25">
      <c r="A40" t="s">
        <v>536</v>
      </c>
      <c r="B40" s="66" t="s">
        <v>560</v>
      </c>
      <c r="C40" s="11">
        <v>39</v>
      </c>
      <c r="D40" s="15"/>
    </row>
    <row r="41" spans="1:4" ht="30" x14ac:dyDescent="0.25">
      <c r="A41" s="27" t="s">
        <v>536</v>
      </c>
      <c r="B41" s="66" t="s">
        <v>559</v>
      </c>
      <c r="C41" s="11">
        <v>29</v>
      </c>
      <c r="D41" s="15"/>
    </row>
    <row r="42" spans="1:4" x14ac:dyDescent="0.25">
      <c r="A42" s="27" t="s">
        <v>536</v>
      </c>
      <c r="B42" s="67" t="s">
        <v>558</v>
      </c>
      <c r="C42" s="9">
        <v>28</v>
      </c>
      <c r="D42" s="15"/>
    </row>
    <row r="43" spans="1:4" x14ac:dyDescent="0.25">
      <c r="A43" s="27" t="s">
        <v>536</v>
      </c>
      <c r="B43" s="68" t="s">
        <v>557</v>
      </c>
      <c r="C43" s="11">
        <v>19</v>
      </c>
      <c r="D43" s="58"/>
    </row>
    <row r="44" spans="1:4" ht="30" x14ac:dyDescent="0.25">
      <c r="A44" s="27" t="s">
        <v>536</v>
      </c>
      <c r="B44" s="22" t="s">
        <v>556</v>
      </c>
      <c r="C44" s="4">
        <v>18</v>
      </c>
      <c r="D44" s="58"/>
    </row>
    <row r="45" spans="1:4" x14ac:dyDescent="0.25">
      <c r="A45" s="27" t="s">
        <v>536</v>
      </c>
      <c r="B45" s="4" t="s">
        <v>555</v>
      </c>
      <c r="C45" s="4">
        <v>16</v>
      </c>
      <c r="D45" s="58"/>
    </row>
    <row r="46" spans="1:4" x14ac:dyDescent="0.25">
      <c r="A46" s="27" t="s">
        <v>536</v>
      </c>
      <c r="B46" s="67" t="s">
        <v>554</v>
      </c>
      <c r="C46" s="9">
        <v>12</v>
      </c>
      <c r="D46" s="58"/>
    </row>
    <row r="47" spans="1:4" x14ac:dyDescent="0.25">
      <c r="A47" s="27" t="s">
        <v>536</v>
      </c>
      <c r="B47" s="66" t="s">
        <v>553</v>
      </c>
      <c r="C47" s="11">
        <v>12</v>
      </c>
      <c r="D47" s="58"/>
    </row>
    <row r="48" spans="1:4" x14ac:dyDescent="0.25">
      <c r="A48" s="27" t="s">
        <v>536</v>
      </c>
      <c r="B48" s="66" t="s">
        <v>552</v>
      </c>
      <c r="C48" s="11">
        <v>4</v>
      </c>
    </row>
    <row r="49" spans="1:4" x14ac:dyDescent="0.25">
      <c r="A49" s="27" t="s">
        <v>536</v>
      </c>
      <c r="B49" s="66" t="s">
        <v>551</v>
      </c>
      <c r="C49" s="11">
        <v>1</v>
      </c>
    </row>
    <row r="50" spans="1:4" ht="30" x14ac:dyDescent="0.25">
      <c r="A50" s="27" t="s">
        <v>536</v>
      </c>
      <c r="B50" s="66" t="s">
        <v>550</v>
      </c>
      <c r="C50" s="11">
        <v>1</v>
      </c>
    </row>
    <row r="51" spans="1:4" x14ac:dyDescent="0.25">
      <c r="A51" s="27" t="s">
        <v>536</v>
      </c>
      <c r="B51" s="66" t="s">
        <v>549</v>
      </c>
      <c r="C51" s="11">
        <v>1</v>
      </c>
    </row>
    <row r="52" spans="1:4" x14ac:dyDescent="0.25">
      <c r="B52" s="28" t="s">
        <v>74</v>
      </c>
      <c r="C52" s="28">
        <f>SUM(C3:C51)</f>
        <v>935</v>
      </c>
    </row>
    <row r="53" spans="1:4" x14ac:dyDescent="0.25">
      <c r="B53" s="58"/>
      <c r="C53" s="58"/>
    </row>
    <row r="54" spans="1:4" x14ac:dyDescent="0.25">
      <c r="A54" s="1" t="s">
        <v>548</v>
      </c>
      <c r="B54" s="65" t="s">
        <v>547</v>
      </c>
      <c r="C54" s="1">
        <v>239</v>
      </c>
      <c r="D54" s="16"/>
    </row>
    <row r="55" spans="1:4" x14ac:dyDescent="0.25">
      <c r="A55" s="1" t="s">
        <v>536</v>
      </c>
      <c r="B55" s="65" t="s">
        <v>535</v>
      </c>
      <c r="C55" s="1">
        <v>180</v>
      </c>
      <c r="D55" s="16"/>
    </row>
    <row r="56" spans="1:4" x14ac:dyDescent="0.25">
      <c r="A56" s="1" t="s">
        <v>507</v>
      </c>
      <c r="B56" s="65" t="s">
        <v>546</v>
      </c>
      <c r="C56" s="1">
        <v>121</v>
      </c>
      <c r="D56" s="16"/>
    </row>
    <row r="57" spans="1:4" x14ac:dyDescent="0.25">
      <c r="A57" s="1" t="s">
        <v>545</v>
      </c>
      <c r="B57" s="65" t="s">
        <v>544</v>
      </c>
      <c r="C57" s="1">
        <v>110</v>
      </c>
      <c r="D57" s="16"/>
    </row>
    <row r="58" spans="1:4" x14ac:dyDescent="0.25">
      <c r="A58" s="1" t="s">
        <v>539</v>
      </c>
      <c r="B58" s="65" t="s">
        <v>538</v>
      </c>
      <c r="C58" s="1">
        <v>84</v>
      </c>
      <c r="D58" s="16"/>
    </row>
    <row r="59" spans="1:4" x14ac:dyDescent="0.25">
      <c r="A59" s="1" t="s">
        <v>30</v>
      </c>
      <c r="B59" s="65" t="s">
        <v>540</v>
      </c>
      <c r="C59" s="1">
        <v>81</v>
      </c>
      <c r="D59" s="16"/>
    </row>
    <row r="60" spans="1:4" x14ac:dyDescent="0.25">
      <c r="A60" s="1" t="s">
        <v>22</v>
      </c>
      <c r="B60" s="65" t="s">
        <v>541</v>
      </c>
      <c r="C60" s="1">
        <v>65</v>
      </c>
      <c r="D60" s="16"/>
    </row>
    <row r="61" spans="1:4" x14ac:dyDescent="0.25">
      <c r="A61" s="1" t="s">
        <v>543</v>
      </c>
      <c r="B61" s="65" t="s">
        <v>542</v>
      </c>
      <c r="C61" s="1">
        <v>29</v>
      </c>
      <c r="D61" s="16"/>
    </row>
    <row r="62" spans="1:4" x14ac:dyDescent="0.25">
      <c r="A62" s="1" t="s">
        <v>284</v>
      </c>
      <c r="B62" s="65" t="s">
        <v>537</v>
      </c>
      <c r="C62" s="1">
        <v>26</v>
      </c>
      <c r="D62" s="16"/>
    </row>
  </sheetData>
  <sortState ref="A2:C52">
    <sortCondition descending="1" ref="C54"/>
  </sortState>
  <printOptions headings="1" gridLines="1"/>
  <pageMargins left="0.25" right="0.25"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B1:C23"/>
  <sheetViews>
    <sheetView workbookViewId="0">
      <pane ySplit="2" topLeftCell="A3" activePane="bottomLeft" state="frozen"/>
      <selection pane="bottomLeft" activeCell="B2" sqref="B2"/>
    </sheetView>
  </sheetViews>
  <sheetFormatPr defaultRowHeight="15" x14ac:dyDescent="0.25"/>
  <cols>
    <col min="1" max="1" width="3.7109375" customWidth="1"/>
    <col min="2" max="2" width="75.28515625" customWidth="1"/>
    <col min="3" max="3" width="8.28515625" customWidth="1"/>
  </cols>
  <sheetData>
    <row r="1" spans="2:3" x14ac:dyDescent="0.25">
      <c r="B1" s="33" t="s">
        <v>1966</v>
      </c>
    </row>
    <row r="2" spans="2:3" x14ac:dyDescent="0.25">
      <c r="B2" s="33" t="s">
        <v>1965</v>
      </c>
      <c r="C2" s="63" t="s">
        <v>3</v>
      </c>
    </row>
    <row r="3" spans="2:3" x14ac:dyDescent="0.25">
      <c r="B3" s="22" t="s">
        <v>616</v>
      </c>
      <c r="C3" s="4">
        <v>42</v>
      </c>
    </row>
    <row r="4" spans="2:3" x14ac:dyDescent="0.25">
      <c r="B4" s="22" t="s">
        <v>615</v>
      </c>
      <c r="C4" s="4">
        <v>39</v>
      </c>
    </row>
    <row r="5" spans="2:3" ht="30" x14ac:dyDescent="0.25">
      <c r="B5" s="22" t="s">
        <v>614</v>
      </c>
      <c r="C5" s="4">
        <v>35</v>
      </c>
    </row>
    <row r="6" spans="2:3" x14ac:dyDescent="0.25">
      <c r="B6" s="4" t="s">
        <v>613</v>
      </c>
      <c r="C6" s="4">
        <v>35</v>
      </c>
    </row>
    <row r="7" spans="2:3" x14ac:dyDescent="0.25">
      <c r="B7" s="4" t="s">
        <v>612</v>
      </c>
      <c r="C7" s="4">
        <v>35</v>
      </c>
    </row>
    <row r="8" spans="2:3" x14ac:dyDescent="0.25">
      <c r="B8" s="4" t="s">
        <v>611</v>
      </c>
      <c r="C8" s="4">
        <v>33</v>
      </c>
    </row>
    <row r="9" spans="2:3" x14ac:dyDescent="0.25">
      <c r="B9" s="4" t="s">
        <v>610</v>
      </c>
      <c r="C9" s="4">
        <v>29</v>
      </c>
    </row>
    <row r="10" spans="2:3" ht="30" x14ac:dyDescent="0.25">
      <c r="B10" s="22" t="s">
        <v>609</v>
      </c>
      <c r="C10" s="4">
        <v>29</v>
      </c>
    </row>
    <row r="11" spans="2:3" ht="30" x14ac:dyDescent="0.25">
      <c r="B11" s="22" t="s">
        <v>608</v>
      </c>
      <c r="C11" s="4">
        <v>29</v>
      </c>
    </row>
    <row r="12" spans="2:3" ht="30" x14ac:dyDescent="0.25">
      <c r="B12" s="22" t="s">
        <v>607</v>
      </c>
      <c r="C12" s="4">
        <v>26</v>
      </c>
    </row>
    <row r="13" spans="2:3" x14ac:dyDescent="0.25">
      <c r="B13" s="4" t="s">
        <v>606</v>
      </c>
      <c r="C13" s="4">
        <v>25</v>
      </c>
    </row>
    <row r="14" spans="2:3" ht="30" x14ac:dyDescent="0.25">
      <c r="B14" s="22" t="s">
        <v>605</v>
      </c>
      <c r="C14" s="4">
        <v>25</v>
      </c>
    </row>
    <row r="15" spans="2:3" x14ac:dyDescent="0.25">
      <c r="B15" s="4" t="s">
        <v>604</v>
      </c>
      <c r="C15" s="4">
        <v>22</v>
      </c>
    </row>
    <row r="16" spans="2:3" x14ac:dyDescent="0.25">
      <c r="B16" s="4" t="s">
        <v>603</v>
      </c>
      <c r="C16" s="4">
        <v>20</v>
      </c>
    </row>
    <row r="17" spans="2:3" ht="30" x14ac:dyDescent="0.25">
      <c r="B17" s="22" t="s">
        <v>602</v>
      </c>
      <c r="C17" s="4">
        <v>18</v>
      </c>
    </row>
    <row r="18" spans="2:3" ht="60" x14ac:dyDescent="0.25">
      <c r="B18" s="22" t="s">
        <v>601</v>
      </c>
      <c r="C18" s="4">
        <v>8</v>
      </c>
    </row>
    <row r="19" spans="2:3" x14ac:dyDescent="0.25">
      <c r="B19" s="4" t="s">
        <v>600</v>
      </c>
      <c r="C19" s="4">
        <v>5</v>
      </c>
    </row>
    <row r="20" spans="2:3" x14ac:dyDescent="0.25">
      <c r="B20" s="4" t="s">
        <v>599</v>
      </c>
      <c r="C20" s="4">
        <v>4</v>
      </c>
    </row>
    <row r="21" spans="2:3" ht="30" x14ac:dyDescent="0.25">
      <c r="B21" s="22" t="s">
        <v>598</v>
      </c>
      <c r="C21" s="4">
        <v>2</v>
      </c>
    </row>
    <row r="23" spans="2:3" x14ac:dyDescent="0.25">
      <c r="B23" s="1" t="s">
        <v>74</v>
      </c>
      <c r="C23" s="1">
        <f>SUM(C3:C21)</f>
        <v>461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93"/>
  <sheetViews>
    <sheetView workbookViewId="0">
      <pane ySplit="2" topLeftCell="A3" activePane="bottomLeft" state="frozen"/>
      <selection pane="bottomLeft" activeCell="A3" sqref="A3"/>
    </sheetView>
  </sheetViews>
  <sheetFormatPr defaultRowHeight="15" x14ac:dyDescent="0.25"/>
  <cols>
    <col min="1" max="1" width="6.85546875" customWidth="1"/>
    <col min="2" max="2" width="75.28515625" style="21" customWidth="1"/>
    <col min="3" max="3" width="7.42578125" customWidth="1"/>
    <col min="4" max="4" width="6.85546875" customWidth="1"/>
  </cols>
  <sheetData>
    <row r="1" spans="1:4" x14ac:dyDescent="0.25">
      <c r="B1" s="1" t="s">
        <v>1967</v>
      </c>
    </row>
    <row r="2" spans="1:4" ht="31.15" customHeight="1" x14ac:dyDescent="0.25">
      <c r="A2" s="1" t="s">
        <v>1</v>
      </c>
      <c r="B2" s="86" t="s">
        <v>1968</v>
      </c>
      <c r="C2" s="73" t="s">
        <v>3</v>
      </c>
      <c r="D2" s="72"/>
    </row>
    <row r="3" spans="1:4" s="6" customFormat="1" ht="15" customHeight="1" x14ac:dyDescent="0.25">
      <c r="A3" s="25" t="s">
        <v>634</v>
      </c>
      <c r="B3" s="77" t="s">
        <v>709</v>
      </c>
      <c r="C3" s="76">
        <v>25</v>
      </c>
      <c r="D3" s="70"/>
    </row>
    <row r="4" spans="1:4" ht="30" x14ac:dyDescent="0.25">
      <c r="A4" s="4" t="s">
        <v>634</v>
      </c>
      <c r="B4" s="77" t="s">
        <v>708</v>
      </c>
      <c r="C4" s="76">
        <v>19</v>
      </c>
      <c r="D4" s="15"/>
    </row>
    <row r="5" spans="1:4" x14ac:dyDescent="0.25">
      <c r="A5" s="4" t="s">
        <v>634</v>
      </c>
      <c r="B5" s="77" t="s">
        <v>707</v>
      </c>
      <c r="C5" s="76">
        <v>14</v>
      </c>
      <c r="D5" s="15"/>
    </row>
    <row r="6" spans="1:4" ht="30" x14ac:dyDescent="0.25">
      <c r="A6" s="4" t="s">
        <v>634</v>
      </c>
      <c r="B6" s="68" t="s">
        <v>706</v>
      </c>
      <c r="C6" s="11">
        <v>8</v>
      </c>
      <c r="D6" s="15"/>
    </row>
    <row r="7" spans="1:4" x14ac:dyDescent="0.25">
      <c r="A7" s="4" t="s">
        <v>634</v>
      </c>
      <c r="B7" s="79" t="s">
        <v>705</v>
      </c>
      <c r="C7" s="5">
        <v>2</v>
      </c>
      <c r="D7" s="15"/>
    </row>
    <row r="8" spans="1:4" s="27" customFormat="1" x14ac:dyDescent="0.25">
      <c r="A8" s="4" t="s">
        <v>545</v>
      </c>
      <c r="B8" s="68" t="s">
        <v>704</v>
      </c>
      <c r="C8" s="5">
        <v>38</v>
      </c>
      <c r="D8" s="15"/>
    </row>
    <row r="9" spans="1:4" x14ac:dyDescent="0.25">
      <c r="A9" s="4" t="s">
        <v>545</v>
      </c>
      <c r="B9" s="68" t="s">
        <v>703</v>
      </c>
      <c r="C9" s="5">
        <v>29</v>
      </c>
      <c r="D9" s="15"/>
    </row>
    <row r="10" spans="1:4" x14ac:dyDescent="0.25">
      <c r="A10" s="25" t="s">
        <v>545</v>
      </c>
      <c r="B10" s="77" t="s">
        <v>702</v>
      </c>
      <c r="C10" s="76">
        <v>28</v>
      </c>
      <c r="D10" s="70"/>
    </row>
    <row r="11" spans="1:4" x14ac:dyDescent="0.25">
      <c r="A11" s="4" t="s">
        <v>545</v>
      </c>
      <c r="B11" s="78" t="s">
        <v>701</v>
      </c>
      <c r="C11" s="9">
        <v>23</v>
      </c>
      <c r="D11" s="71"/>
    </row>
    <row r="12" spans="1:4" x14ac:dyDescent="0.25">
      <c r="A12" s="4" t="s">
        <v>545</v>
      </c>
      <c r="B12" s="68" t="s">
        <v>700</v>
      </c>
      <c r="C12" s="5">
        <v>21</v>
      </c>
      <c r="D12" s="15"/>
    </row>
    <row r="13" spans="1:4" x14ac:dyDescent="0.25">
      <c r="A13" s="4" t="s">
        <v>545</v>
      </c>
      <c r="B13" s="77" t="s">
        <v>699</v>
      </c>
      <c r="C13" s="76">
        <v>15</v>
      </c>
      <c r="D13" s="15"/>
    </row>
    <row r="14" spans="1:4" ht="30" x14ac:dyDescent="0.25">
      <c r="A14" s="4" t="s">
        <v>545</v>
      </c>
      <c r="B14" s="79" t="s">
        <v>698</v>
      </c>
      <c r="C14" s="5">
        <v>13</v>
      </c>
      <c r="D14" s="15"/>
    </row>
    <row r="15" spans="1:4" x14ac:dyDescent="0.25">
      <c r="A15" s="4" t="s">
        <v>545</v>
      </c>
      <c r="B15" s="79" t="s">
        <v>697</v>
      </c>
      <c r="C15" s="5">
        <v>11</v>
      </c>
      <c r="D15" s="15"/>
    </row>
    <row r="16" spans="1:4" x14ac:dyDescent="0.25">
      <c r="A16" s="4" t="s">
        <v>545</v>
      </c>
      <c r="B16" s="77" t="s">
        <v>696</v>
      </c>
      <c r="C16" s="76">
        <v>10</v>
      </c>
      <c r="D16" s="15"/>
    </row>
    <row r="17" spans="1:4" s="27" customFormat="1" x14ac:dyDescent="0.25">
      <c r="A17" s="4" t="s">
        <v>545</v>
      </c>
      <c r="B17" s="68" t="s">
        <v>695</v>
      </c>
      <c r="C17" s="5">
        <v>7</v>
      </c>
      <c r="D17" s="15"/>
    </row>
    <row r="18" spans="1:4" x14ac:dyDescent="0.25">
      <c r="A18" s="4" t="s">
        <v>545</v>
      </c>
      <c r="B18" s="77" t="s">
        <v>694</v>
      </c>
      <c r="C18" s="76">
        <v>6</v>
      </c>
      <c r="D18" s="15"/>
    </row>
    <row r="19" spans="1:4" ht="15" customHeight="1" x14ac:dyDescent="0.25">
      <c r="A19" s="4" t="s">
        <v>545</v>
      </c>
      <c r="B19" s="78" t="s">
        <v>693</v>
      </c>
      <c r="C19" s="9">
        <v>4</v>
      </c>
      <c r="D19" s="15"/>
    </row>
    <row r="20" spans="1:4" x14ac:dyDescent="0.25">
      <c r="A20" s="4" t="s">
        <v>545</v>
      </c>
      <c r="B20" s="77" t="s">
        <v>692</v>
      </c>
      <c r="C20" s="76">
        <v>4</v>
      </c>
      <c r="D20" s="15"/>
    </row>
    <row r="21" spans="1:4" x14ac:dyDescent="0.25">
      <c r="A21" s="4" t="s">
        <v>545</v>
      </c>
      <c r="B21" s="79" t="s">
        <v>691</v>
      </c>
      <c r="C21" s="5">
        <v>2</v>
      </c>
      <c r="D21" s="15"/>
    </row>
    <row r="22" spans="1:4" ht="30" x14ac:dyDescent="0.25">
      <c r="A22" s="4" t="s">
        <v>543</v>
      </c>
      <c r="B22" s="68" t="s">
        <v>690</v>
      </c>
      <c r="C22" s="5">
        <v>28</v>
      </c>
      <c r="D22" s="71"/>
    </row>
    <row r="23" spans="1:4" ht="15" customHeight="1" x14ac:dyDescent="0.25">
      <c r="A23" s="4" t="s">
        <v>543</v>
      </c>
      <c r="B23" s="79" t="s">
        <v>689</v>
      </c>
      <c r="C23" s="5">
        <v>18</v>
      </c>
      <c r="D23" s="15"/>
    </row>
    <row r="24" spans="1:4" s="27" customFormat="1" ht="27" customHeight="1" x14ac:dyDescent="0.25">
      <c r="A24" s="4" t="s">
        <v>543</v>
      </c>
      <c r="B24" s="68" t="s">
        <v>688</v>
      </c>
      <c r="C24" s="5">
        <v>15</v>
      </c>
      <c r="D24" s="15"/>
    </row>
    <row r="25" spans="1:4" ht="17.45" customHeight="1" x14ac:dyDescent="0.25">
      <c r="A25" s="4" t="s">
        <v>543</v>
      </c>
      <c r="B25" s="68" t="s">
        <v>687</v>
      </c>
      <c r="C25" s="5">
        <v>11</v>
      </c>
      <c r="D25" s="15"/>
    </row>
    <row r="26" spans="1:4" ht="30" x14ac:dyDescent="0.25">
      <c r="A26" s="4" t="s">
        <v>543</v>
      </c>
      <c r="B26" s="68" t="s">
        <v>686</v>
      </c>
      <c r="C26" s="5">
        <v>11</v>
      </c>
      <c r="D26" s="15"/>
    </row>
    <row r="27" spans="1:4" x14ac:dyDescent="0.25">
      <c r="A27" s="4" t="s">
        <v>543</v>
      </c>
      <c r="B27" s="68" t="s">
        <v>685</v>
      </c>
      <c r="C27" s="5">
        <v>10</v>
      </c>
      <c r="D27" s="15"/>
    </row>
    <row r="28" spans="1:4" x14ac:dyDescent="0.25">
      <c r="A28" s="4" t="s">
        <v>543</v>
      </c>
      <c r="B28" s="79" t="s">
        <v>684</v>
      </c>
      <c r="C28" s="5">
        <v>10</v>
      </c>
      <c r="D28" s="15"/>
    </row>
    <row r="29" spans="1:4" x14ac:dyDescent="0.25">
      <c r="A29" s="4" t="s">
        <v>543</v>
      </c>
      <c r="B29" s="68" t="s">
        <v>683</v>
      </c>
      <c r="C29" s="5">
        <v>17</v>
      </c>
      <c r="D29" s="71"/>
    </row>
    <row r="30" spans="1:4" x14ac:dyDescent="0.25">
      <c r="A30" s="4" t="s">
        <v>30</v>
      </c>
      <c r="B30" s="78" t="s">
        <v>682</v>
      </c>
      <c r="C30" s="9">
        <v>37</v>
      </c>
      <c r="D30" s="70"/>
    </row>
    <row r="31" spans="1:4" x14ac:dyDescent="0.25">
      <c r="A31" s="25" t="s">
        <v>30</v>
      </c>
      <c r="B31" s="68" t="s">
        <v>681</v>
      </c>
      <c r="C31" s="84">
        <v>36</v>
      </c>
      <c r="D31" s="71"/>
    </row>
    <row r="32" spans="1:4" x14ac:dyDescent="0.25">
      <c r="A32" s="4" t="s">
        <v>30</v>
      </c>
      <c r="B32" s="83" t="s">
        <v>680</v>
      </c>
      <c r="C32" s="82">
        <v>26</v>
      </c>
      <c r="D32" s="15"/>
    </row>
    <row r="33" spans="1:4" x14ac:dyDescent="0.25">
      <c r="A33" s="4" t="s">
        <v>30</v>
      </c>
      <c r="B33" s="68" t="s">
        <v>679</v>
      </c>
      <c r="C33" s="76">
        <v>9</v>
      </c>
      <c r="D33" s="40"/>
    </row>
    <row r="34" spans="1:4" x14ac:dyDescent="0.25">
      <c r="A34" s="6" t="s">
        <v>630</v>
      </c>
      <c r="B34" s="40" t="s">
        <v>8</v>
      </c>
      <c r="C34" s="40">
        <v>15</v>
      </c>
      <c r="D34" s="15"/>
    </row>
    <row r="35" spans="1:4" x14ac:dyDescent="0.25">
      <c r="A35" s="4" t="s">
        <v>630</v>
      </c>
      <c r="B35" s="68" t="s">
        <v>678</v>
      </c>
      <c r="C35" s="5">
        <v>6</v>
      </c>
    </row>
    <row r="36" spans="1:4" x14ac:dyDescent="0.25">
      <c r="A36" s="4" t="s">
        <v>630</v>
      </c>
      <c r="B36" s="68" t="s">
        <v>677</v>
      </c>
      <c r="C36" s="5">
        <v>1</v>
      </c>
      <c r="D36" s="15"/>
    </row>
    <row r="37" spans="1:4" x14ac:dyDescent="0.25">
      <c r="A37" s="4" t="s">
        <v>628</v>
      </c>
      <c r="B37" s="78" t="s">
        <v>676</v>
      </c>
      <c r="C37" s="9">
        <v>21</v>
      </c>
      <c r="D37" s="15"/>
    </row>
    <row r="38" spans="1:4" x14ac:dyDescent="0.25">
      <c r="A38" s="4" t="s">
        <v>628</v>
      </c>
      <c r="B38" s="68" t="s">
        <v>675</v>
      </c>
      <c r="C38" s="5">
        <v>11</v>
      </c>
      <c r="D38" s="15"/>
    </row>
    <row r="39" spans="1:4" x14ac:dyDescent="0.25">
      <c r="A39" s="4" t="s">
        <v>286</v>
      </c>
      <c r="B39" s="78" t="s">
        <v>674</v>
      </c>
      <c r="C39" s="9">
        <v>31</v>
      </c>
      <c r="D39" s="71"/>
    </row>
    <row r="40" spans="1:4" x14ac:dyDescent="0.25">
      <c r="A40" s="4" t="s">
        <v>286</v>
      </c>
      <c r="B40" s="68" t="s">
        <v>673</v>
      </c>
      <c r="C40" s="5">
        <v>26</v>
      </c>
      <c r="D40" s="15"/>
    </row>
    <row r="41" spans="1:4" x14ac:dyDescent="0.25">
      <c r="A41" s="4" t="s">
        <v>286</v>
      </c>
      <c r="B41" s="68" t="s">
        <v>672</v>
      </c>
      <c r="C41" s="5">
        <v>18</v>
      </c>
      <c r="D41" s="15"/>
    </row>
    <row r="42" spans="1:4" x14ac:dyDescent="0.25">
      <c r="A42" s="4" t="s">
        <v>286</v>
      </c>
      <c r="B42" s="79" t="s">
        <v>671</v>
      </c>
      <c r="C42" s="5">
        <v>10</v>
      </c>
      <c r="D42" s="15"/>
    </row>
    <row r="43" spans="1:4" x14ac:dyDescent="0.25">
      <c r="A43" s="4" t="s">
        <v>286</v>
      </c>
      <c r="B43" s="77" t="s">
        <v>670</v>
      </c>
      <c r="C43" s="5">
        <v>9</v>
      </c>
      <c r="D43" s="15"/>
    </row>
    <row r="44" spans="1:4" x14ac:dyDescent="0.25">
      <c r="A44" s="4" t="s">
        <v>286</v>
      </c>
      <c r="B44" s="79" t="s">
        <v>669</v>
      </c>
      <c r="C44" s="5">
        <v>9</v>
      </c>
      <c r="D44" s="71"/>
    </row>
    <row r="45" spans="1:4" x14ac:dyDescent="0.25">
      <c r="A45" s="4" t="s">
        <v>625</v>
      </c>
      <c r="B45" s="68" t="s">
        <v>668</v>
      </c>
      <c r="C45" s="5">
        <v>31</v>
      </c>
      <c r="D45" s="15"/>
    </row>
    <row r="46" spans="1:4" x14ac:dyDescent="0.25">
      <c r="A46" s="4" t="s">
        <v>625</v>
      </c>
      <c r="B46" s="68" t="s">
        <v>667</v>
      </c>
      <c r="C46" s="5">
        <v>29</v>
      </c>
      <c r="D46" s="15"/>
    </row>
    <row r="47" spans="1:4" x14ac:dyDescent="0.25">
      <c r="A47" s="4" t="s">
        <v>625</v>
      </c>
      <c r="B47" s="78" t="s">
        <v>666</v>
      </c>
      <c r="C47" s="9">
        <v>25</v>
      </c>
      <c r="D47" s="15"/>
    </row>
    <row r="48" spans="1:4" x14ac:dyDescent="0.25">
      <c r="A48" s="4" t="s">
        <v>625</v>
      </c>
      <c r="B48" s="68" t="s">
        <v>665</v>
      </c>
      <c r="C48" s="5">
        <v>25</v>
      </c>
      <c r="D48" s="15"/>
    </row>
    <row r="49" spans="1:4" x14ac:dyDescent="0.25">
      <c r="A49" s="4" t="s">
        <v>625</v>
      </c>
      <c r="B49" s="79" t="s">
        <v>664</v>
      </c>
      <c r="C49" s="5">
        <v>14</v>
      </c>
      <c r="D49" s="15"/>
    </row>
    <row r="50" spans="1:4" x14ac:dyDescent="0.25">
      <c r="A50" s="4" t="s">
        <v>214</v>
      </c>
      <c r="B50" s="68" t="s">
        <v>663</v>
      </c>
      <c r="C50" s="5">
        <v>36</v>
      </c>
      <c r="D50" s="15"/>
    </row>
    <row r="51" spans="1:4" x14ac:dyDescent="0.25">
      <c r="A51" s="4" t="s">
        <v>214</v>
      </c>
      <c r="B51" s="68" t="s">
        <v>662</v>
      </c>
      <c r="C51" s="5">
        <v>24</v>
      </c>
      <c r="D51" s="15"/>
    </row>
    <row r="52" spans="1:4" x14ac:dyDescent="0.25">
      <c r="A52" s="4" t="s">
        <v>214</v>
      </c>
      <c r="B52" s="77" t="s">
        <v>661</v>
      </c>
      <c r="C52" s="76">
        <v>19</v>
      </c>
      <c r="D52" s="15"/>
    </row>
    <row r="53" spans="1:4" x14ac:dyDescent="0.25">
      <c r="A53" s="4" t="s">
        <v>214</v>
      </c>
      <c r="B53" s="68" t="s">
        <v>660</v>
      </c>
      <c r="C53" s="5">
        <v>11</v>
      </c>
      <c r="D53" s="15"/>
    </row>
    <row r="54" spans="1:4" x14ac:dyDescent="0.25">
      <c r="A54" s="4" t="s">
        <v>622</v>
      </c>
      <c r="B54" s="68" t="s">
        <v>659</v>
      </c>
      <c r="C54" s="76">
        <v>29</v>
      </c>
      <c r="D54" s="15"/>
    </row>
    <row r="55" spans="1:4" x14ac:dyDescent="0.25">
      <c r="A55" s="4" t="s">
        <v>622</v>
      </c>
      <c r="B55" s="68" t="s">
        <v>658</v>
      </c>
      <c r="C55" s="5">
        <v>26</v>
      </c>
      <c r="D55" s="71"/>
    </row>
    <row r="56" spans="1:4" x14ac:dyDescent="0.25">
      <c r="A56" s="4" t="s">
        <v>622</v>
      </c>
      <c r="B56" s="68" t="s">
        <v>657</v>
      </c>
      <c r="C56" s="5">
        <v>25</v>
      </c>
      <c r="D56" s="71"/>
    </row>
    <row r="57" spans="1:4" x14ac:dyDescent="0.25">
      <c r="A57" s="4" t="s">
        <v>622</v>
      </c>
      <c r="B57" s="68" t="s">
        <v>656</v>
      </c>
      <c r="C57" s="5">
        <v>23</v>
      </c>
      <c r="D57" s="15"/>
    </row>
    <row r="58" spans="1:4" ht="13.9" customHeight="1" x14ac:dyDescent="0.25">
      <c r="A58" s="4" t="s">
        <v>622</v>
      </c>
      <c r="B58" s="68" t="s">
        <v>655</v>
      </c>
      <c r="C58" s="5">
        <v>19</v>
      </c>
      <c r="D58" s="15"/>
    </row>
    <row r="59" spans="1:4" x14ac:dyDescent="0.25">
      <c r="A59" s="4" t="s">
        <v>622</v>
      </c>
      <c r="B59" s="78" t="s">
        <v>654</v>
      </c>
      <c r="C59" s="9">
        <v>18</v>
      </c>
      <c r="D59" s="15"/>
    </row>
    <row r="60" spans="1:4" x14ac:dyDescent="0.25">
      <c r="A60" s="4" t="s">
        <v>622</v>
      </c>
      <c r="B60" s="68" t="s">
        <v>653</v>
      </c>
      <c r="C60" s="5">
        <v>17</v>
      </c>
      <c r="D60" s="15"/>
    </row>
    <row r="61" spans="1:4" x14ac:dyDescent="0.25">
      <c r="A61" s="4" t="s">
        <v>622</v>
      </c>
      <c r="B61" s="68" t="s">
        <v>652</v>
      </c>
      <c r="C61" s="11">
        <v>16</v>
      </c>
      <c r="D61" s="15"/>
    </row>
    <row r="62" spans="1:4" x14ac:dyDescent="0.25">
      <c r="A62" s="4" t="s">
        <v>622</v>
      </c>
      <c r="B62" s="83" t="s">
        <v>651</v>
      </c>
      <c r="C62" s="82">
        <v>14</v>
      </c>
      <c r="D62" s="15"/>
    </row>
    <row r="63" spans="1:4" x14ac:dyDescent="0.25">
      <c r="A63" s="4" t="s">
        <v>622</v>
      </c>
      <c r="B63" s="68" t="s">
        <v>650</v>
      </c>
      <c r="C63" s="76">
        <v>12</v>
      </c>
      <c r="D63" s="15"/>
    </row>
    <row r="64" spans="1:4" x14ac:dyDescent="0.25">
      <c r="A64" s="4" t="s">
        <v>622</v>
      </c>
      <c r="B64" s="68" t="s">
        <v>649</v>
      </c>
      <c r="C64" s="5">
        <v>12</v>
      </c>
      <c r="D64" s="15"/>
    </row>
    <row r="65" spans="1:4" x14ac:dyDescent="0.25">
      <c r="A65" s="4" t="s">
        <v>622</v>
      </c>
      <c r="B65" s="68" t="s">
        <v>648</v>
      </c>
      <c r="C65" s="5">
        <v>11</v>
      </c>
      <c r="D65" s="15"/>
    </row>
    <row r="66" spans="1:4" x14ac:dyDescent="0.25">
      <c r="A66" s="4" t="s">
        <v>622</v>
      </c>
      <c r="B66" s="68" t="s">
        <v>647</v>
      </c>
      <c r="C66" s="5">
        <v>5</v>
      </c>
      <c r="D66" s="15"/>
    </row>
    <row r="67" spans="1:4" x14ac:dyDescent="0.25">
      <c r="A67" s="4" t="s">
        <v>620</v>
      </c>
      <c r="B67" s="81" t="s">
        <v>646</v>
      </c>
      <c r="C67" s="5">
        <v>39</v>
      </c>
      <c r="D67" s="80"/>
    </row>
    <row r="68" spans="1:4" x14ac:dyDescent="0.25">
      <c r="A68" s="4" t="s">
        <v>620</v>
      </c>
      <c r="B68" s="68" t="s">
        <v>645</v>
      </c>
      <c r="C68" s="76">
        <v>30</v>
      </c>
      <c r="D68" s="15"/>
    </row>
    <row r="69" spans="1:4" x14ac:dyDescent="0.25">
      <c r="A69" s="4" t="s">
        <v>620</v>
      </c>
      <c r="B69" s="68" t="s">
        <v>644</v>
      </c>
      <c r="C69" s="5">
        <v>23</v>
      </c>
      <c r="D69" s="15"/>
    </row>
    <row r="70" spans="1:4" x14ac:dyDescent="0.25">
      <c r="A70" s="4" t="s">
        <v>620</v>
      </c>
      <c r="B70" s="78" t="s">
        <v>643</v>
      </c>
      <c r="C70" s="9">
        <v>17</v>
      </c>
      <c r="D70" s="15"/>
    </row>
    <row r="71" spans="1:4" x14ac:dyDescent="0.25">
      <c r="A71" s="4" t="s">
        <v>620</v>
      </c>
      <c r="B71" s="68" t="s">
        <v>642</v>
      </c>
      <c r="C71" s="5">
        <v>17</v>
      </c>
      <c r="D71" s="15"/>
    </row>
    <row r="72" spans="1:4" x14ac:dyDescent="0.25">
      <c r="A72" s="4" t="s">
        <v>620</v>
      </c>
      <c r="B72" s="79" t="s">
        <v>641</v>
      </c>
      <c r="C72" s="5">
        <v>10</v>
      </c>
      <c r="D72" s="15"/>
    </row>
    <row r="73" spans="1:4" x14ac:dyDescent="0.25">
      <c r="A73" s="4" t="s">
        <v>620</v>
      </c>
      <c r="B73" s="79" t="s">
        <v>640</v>
      </c>
      <c r="C73" s="5">
        <v>1</v>
      </c>
    </row>
    <row r="74" spans="1:4" x14ac:dyDescent="0.25">
      <c r="A74" s="4" t="s">
        <v>282</v>
      </c>
      <c r="B74" s="68" t="s">
        <v>639</v>
      </c>
      <c r="C74" s="5">
        <v>11</v>
      </c>
      <c r="D74" s="15"/>
    </row>
    <row r="75" spans="1:4" x14ac:dyDescent="0.25">
      <c r="A75" s="4" t="s">
        <v>282</v>
      </c>
      <c r="B75" s="79" t="s">
        <v>638</v>
      </c>
      <c r="C75" s="5">
        <v>6</v>
      </c>
      <c r="D75" s="15"/>
    </row>
    <row r="76" spans="1:4" x14ac:dyDescent="0.25">
      <c r="A76" s="4" t="s">
        <v>618</v>
      </c>
      <c r="B76" s="78" t="s">
        <v>637</v>
      </c>
      <c r="C76" s="9">
        <v>29</v>
      </c>
      <c r="D76" s="15"/>
    </row>
    <row r="77" spans="1:4" ht="30" x14ac:dyDescent="0.25">
      <c r="A77" s="4" t="s">
        <v>618</v>
      </c>
      <c r="B77" s="68" t="s">
        <v>636</v>
      </c>
      <c r="C77" s="76">
        <v>20</v>
      </c>
      <c r="D77" s="15"/>
    </row>
    <row r="78" spans="1:4" x14ac:dyDescent="0.25">
      <c r="A78" s="4" t="s">
        <v>618</v>
      </c>
      <c r="B78" s="77" t="s">
        <v>635</v>
      </c>
      <c r="C78" s="76">
        <v>18</v>
      </c>
      <c r="D78" s="15"/>
    </row>
    <row r="79" spans="1:4" x14ac:dyDescent="0.25">
      <c r="A79" s="4"/>
      <c r="B79" s="19" t="s">
        <v>74</v>
      </c>
      <c r="C79" s="28">
        <f>SUM(C3:C78)</f>
        <v>1326</v>
      </c>
    </row>
    <row r="81" spans="1:4" x14ac:dyDescent="0.25">
      <c r="A81" s="28" t="s">
        <v>622</v>
      </c>
      <c r="B81" s="18" t="s">
        <v>621</v>
      </c>
      <c r="C81" s="1">
        <v>227</v>
      </c>
      <c r="D81" s="16"/>
    </row>
    <row r="82" spans="1:4" x14ac:dyDescent="0.25">
      <c r="A82" s="28" t="s">
        <v>545</v>
      </c>
      <c r="B82" s="18" t="s">
        <v>632</v>
      </c>
      <c r="C82" s="1">
        <v>211</v>
      </c>
      <c r="D82" s="16"/>
    </row>
    <row r="83" spans="1:4" x14ac:dyDescent="0.25">
      <c r="A83" s="28" t="s">
        <v>620</v>
      </c>
      <c r="B83" s="18" t="s">
        <v>619</v>
      </c>
      <c r="C83" s="1">
        <v>137</v>
      </c>
      <c r="D83" s="16"/>
    </row>
    <row r="84" spans="1:4" x14ac:dyDescent="0.25">
      <c r="A84" s="28" t="s">
        <v>625</v>
      </c>
      <c r="B84" s="18" t="s">
        <v>624</v>
      </c>
      <c r="C84" s="1">
        <v>124</v>
      </c>
      <c r="D84" s="16"/>
    </row>
    <row r="85" spans="1:4" x14ac:dyDescent="0.25">
      <c r="A85" s="28" t="s">
        <v>543</v>
      </c>
      <c r="B85" s="18" t="s">
        <v>631</v>
      </c>
      <c r="C85" s="1">
        <v>120</v>
      </c>
      <c r="D85" s="16"/>
    </row>
    <row r="86" spans="1:4" x14ac:dyDescent="0.25">
      <c r="A86" s="28" t="s">
        <v>30</v>
      </c>
      <c r="B86" s="18" t="s">
        <v>538</v>
      </c>
      <c r="C86" s="1">
        <v>108</v>
      </c>
      <c r="D86" s="16"/>
    </row>
    <row r="87" spans="1:4" x14ac:dyDescent="0.25">
      <c r="A87" s="28" t="s">
        <v>286</v>
      </c>
      <c r="B87" s="18" t="s">
        <v>626</v>
      </c>
      <c r="C87" s="1">
        <v>103</v>
      </c>
      <c r="D87" s="16"/>
    </row>
    <row r="88" spans="1:4" x14ac:dyDescent="0.25">
      <c r="A88" s="28" t="s">
        <v>214</v>
      </c>
      <c r="B88" s="18" t="s">
        <v>623</v>
      </c>
      <c r="C88" s="1">
        <v>90</v>
      </c>
      <c r="D88" s="16"/>
    </row>
    <row r="89" spans="1:4" x14ac:dyDescent="0.25">
      <c r="A89" s="28" t="s">
        <v>634</v>
      </c>
      <c r="B89" s="18" t="s">
        <v>633</v>
      </c>
      <c r="C89" s="1">
        <v>68</v>
      </c>
      <c r="D89" s="16"/>
    </row>
    <row r="90" spans="1:4" x14ac:dyDescent="0.25">
      <c r="A90" s="28" t="s">
        <v>618</v>
      </c>
      <c r="B90" s="18" t="s">
        <v>617</v>
      </c>
      <c r="C90" s="1">
        <v>67</v>
      </c>
      <c r="D90" s="16"/>
    </row>
    <row r="91" spans="1:4" x14ac:dyDescent="0.25">
      <c r="A91" s="28" t="s">
        <v>628</v>
      </c>
      <c r="B91" s="18" t="s">
        <v>627</v>
      </c>
      <c r="C91" s="1">
        <v>32</v>
      </c>
      <c r="D91" s="16"/>
    </row>
    <row r="92" spans="1:4" x14ac:dyDescent="0.25">
      <c r="A92" s="28" t="s">
        <v>630</v>
      </c>
      <c r="B92" s="18" t="s">
        <v>629</v>
      </c>
      <c r="C92" s="1">
        <v>22</v>
      </c>
      <c r="D92" s="16"/>
    </row>
    <row r="93" spans="1:4" x14ac:dyDescent="0.25">
      <c r="A93" s="28" t="s">
        <v>282</v>
      </c>
      <c r="B93" s="18" t="s">
        <v>68</v>
      </c>
      <c r="C93" s="1">
        <v>17</v>
      </c>
      <c r="D93" s="16"/>
    </row>
  </sheetData>
  <sortState ref="A81:C93">
    <sortCondition descending="1" ref="C81"/>
  </sortState>
  <printOptions headings="1" gridLines="1"/>
  <pageMargins left="0.25" right="0.25" top="0.75" bottom="0.75" header="0.3" footer="0.3"/>
  <pageSetup orientation="portrait" r:id="rId1"/>
  <rowBreaks count="1" manualBreakCount="1">
    <brk id="7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93"/>
  <sheetViews>
    <sheetView topLeftCell="A67" workbookViewId="0">
      <selection activeCell="B92" sqref="B92"/>
    </sheetView>
  </sheetViews>
  <sheetFormatPr defaultRowHeight="15" x14ac:dyDescent="0.25"/>
  <cols>
    <col min="1" max="1" width="6.85546875" customWidth="1"/>
    <col min="2" max="2" width="75.28515625" style="21" customWidth="1"/>
    <col min="3" max="3" width="7.42578125" customWidth="1"/>
    <col min="4" max="4" width="6.85546875" customWidth="1"/>
  </cols>
  <sheetData>
    <row r="1" spans="1:4" x14ac:dyDescent="0.25">
      <c r="B1" s="1" t="s">
        <v>0</v>
      </c>
    </row>
    <row r="2" spans="1:4" ht="31.15" customHeight="1" x14ac:dyDescent="0.25">
      <c r="A2" s="1" t="s">
        <v>1</v>
      </c>
      <c r="B2" s="86" t="s">
        <v>710</v>
      </c>
      <c r="C2" s="73" t="s">
        <v>3</v>
      </c>
      <c r="D2" s="72"/>
    </row>
    <row r="3" spans="1:4" s="6" customFormat="1" ht="15" customHeight="1" x14ac:dyDescent="0.25">
      <c r="A3" s="25" t="s">
        <v>634</v>
      </c>
      <c r="B3" s="77" t="s">
        <v>709</v>
      </c>
      <c r="C3" s="76">
        <v>25</v>
      </c>
      <c r="D3" s="70"/>
    </row>
    <row r="4" spans="1:4" ht="30" x14ac:dyDescent="0.25">
      <c r="A4" s="4" t="s">
        <v>634</v>
      </c>
      <c r="B4" s="77" t="s">
        <v>708</v>
      </c>
      <c r="C4" s="76">
        <v>19</v>
      </c>
      <c r="D4" s="15"/>
    </row>
    <row r="5" spans="1:4" x14ac:dyDescent="0.25">
      <c r="A5" s="4" t="s">
        <v>634</v>
      </c>
      <c r="B5" s="77" t="s">
        <v>707</v>
      </c>
      <c r="C5" s="76">
        <v>14</v>
      </c>
      <c r="D5" s="15"/>
    </row>
    <row r="6" spans="1:4" ht="30" x14ac:dyDescent="0.25">
      <c r="A6" s="4" t="s">
        <v>634</v>
      </c>
      <c r="B6" s="68" t="s">
        <v>706</v>
      </c>
      <c r="C6" s="11">
        <v>8</v>
      </c>
      <c r="D6" s="15"/>
    </row>
    <row r="7" spans="1:4" x14ac:dyDescent="0.25">
      <c r="A7" s="4" t="s">
        <v>634</v>
      </c>
      <c r="B7" s="79" t="s">
        <v>705</v>
      </c>
      <c r="C7" s="5">
        <v>2</v>
      </c>
      <c r="D7" s="15"/>
    </row>
    <row r="8" spans="1:4" s="27" customFormat="1" x14ac:dyDescent="0.25">
      <c r="A8" s="4" t="s">
        <v>545</v>
      </c>
      <c r="B8" s="68" t="s">
        <v>704</v>
      </c>
      <c r="C8" s="5">
        <v>38</v>
      </c>
      <c r="D8" s="15"/>
    </row>
    <row r="9" spans="1:4" x14ac:dyDescent="0.25">
      <c r="A9" s="4" t="s">
        <v>545</v>
      </c>
      <c r="B9" s="68" t="s">
        <v>703</v>
      </c>
      <c r="C9" s="5">
        <v>29</v>
      </c>
      <c r="D9" s="15"/>
    </row>
    <row r="10" spans="1:4" x14ac:dyDescent="0.25">
      <c r="A10" s="25" t="s">
        <v>545</v>
      </c>
      <c r="B10" s="77" t="s">
        <v>702</v>
      </c>
      <c r="C10" s="76">
        <v>28</v>
      </c>
      <c r="D10" s="70"/>
    </row>
    <row r="11" spans="1:4" x14ac:dyDescent="0.25">
      <c r="A11" s="4" t="s">
        <v>545</v>
      </c>
      <c r="B11" s="78" t="s">
        <v>701</v>
      </c>
      <c r="C11" s="9">
        <v>23</v>
      </c>
      <c r="D11" s="71"/>
    </row>
    <row r="12" spans="1:4" x14ac:dyDescent="0.25">
      <c r="A12" s="4" t="s">
        <v>545</v>
      </c>
      <c r="B12" s="68" t="s">
        <v>700</v>
      </c>
      <c r="C12" s="5">
        <v>21</v>
      </c>
      <c r="D12" s="15"/>
    </row>
    <row r="13" spans="1:4" x14ac:dyDescent="0.25">
      <c r="A13" s="4" t="s">
        <v>545</v>
      </c>
      <c r="B13" s="77" t="s">
        <v>699</v>
      </c>
      <c r="C13" s="76">
        <v>15</v>
      </c>
      <c r="D13" s="15"/>
    </row>
    <row r="14" spans="1:4" ht="30" x14ac:dyDescent="0.25">
      <c r="A14" s="4" t="s">
        <v>545</v>
      </c>
      <c r="B14" s="79" t="s">
        <v>698</v>
      </c>
      <c r="C14" s="5">
        <v>13</v>
      </c>
      <c r="D14" s="15"/>
    </row>
    <row r="15" spans="1:4" x14ac:dyDescent="0.25">
      <c r="A15" s="4" t="s">
        <v>545</v>
      </c>
      <c r="B15" s="79" t="s">
        <v>697</v>
      </c>
      <c r="C15" s="5">
        <v>11</v>
      </c>
      <c r="D15" s="15"/>
    </row>
    <row r="16" spans="1:4" x14ac:dyDescent="0.25">
      <c r="A16" s="4" t="s">
        <v>545</v>
      </c>
      <c r="B16" s="77" t="s">
        <v>696</v>
      </c>
      <c r="C16" s="76">
        <v>10</v>
      </c>
      <c r="D16" s="15"/>
    </row>
    <row r="17" spans="1:4" s="27" customFormat="1" x14ac:dyDescent="0.25">
      <c r="A17" s="4" t="s">
        <v>545</v>
      </c>
      <c r="B17" s="68" t="s">
        <v>695</v>
      </c>
      <c r="C17" s="5">
        <v>7</v>
      </c>
      <c r="D17" s="15"/>
    </row>
    <row r="18" spans="1:4" x14ac:dyDescent="0.25">
      <c r="A18" s="4" t="s">
        <v>545</v>
      </c>
      <c r="B18" s="77" t="s">
        <v>694</v>
      </c>
      <c r="C18" s="76">
        <v>6</v>
      </c>
      <c r="D18" s="15"/>
    </row>
    <row r="19" spans="1:4" ht="15" customHeight="1" x14ac:dyDescent="0.25">
      <c r="A19" s="4" t="s">
        <v>545</v>
      </c>
      <c r="B19" s="78" t="s">
        <v>693</v>
      </c>
      <c r="C19" s="9">
        <v>4</v>
      </c>
      <c r="D19" s="15"/>
    </row>
    <row r="20" spans="1:4" x14ac:dyDescent="0.25">
      <c r="A20" s="4" t="s">
        <v>545</v>
      </c>
      <c r="B20" s="77" t="s">
        <v>692</v>
      </c>
      <c r="C20" s="76">
        <v>4</v>
      </c>
      <c r="D20" s="15"/>
    </row>
    <row r="21" spans="1:4" x14ac:dyDescent="0.25">
      <c r="A21" s="4" t="s">
        <v>545</v>
      </c>
      <c r="B21" s="79" t="s">
        <v>691</v>
      </c>
      <c r="C21" s="5">
        <v>2</v>
      </c>
      <c r="D21" s="15"/>
    </row>
    <row r="22" spans="1:4" ht="30" x14ac:dyDescent="0.25">
      <c r="A22" s="4" t="s">
        <v>543</v>
      </c>
      <c r="B22" s="68" t="s">
        <v>690</v>
      </c>
      <c r="C22" s="5">
        <v>28</v>
      </c>
      <c r="D22" s="71"/>
    </row>
    <row r="23" spans="1:4" ht="15" customHeight="1" x14ac:dyDescent="0.25">
      <c r="A23" s="4" t="s">
        <v>543</v>
      </c>
      <c r="B23" s="79" t="s">
        <v>689</v>
      </c>
      <c r="C23" s="5">
        <v>18</v>
      </c>
      <c r="D23" s="15"/>
    </row>
    <row r="24" spans="1:4" s="27" customFormat="1" ht="27" customHeight="1" x14ac:dyDescent="0.25">
      <c r="A24" s="4" t="s">
        <v>543</v>
      </c>
      <c r="B24" s="68" t="s">
        <v>688</v>
      </c>
      <c r="C24" s="5">
        <v>15</v>
      </c>
      <c r="D24" s="15"/>
    </row>
    <row r="25" spans="1:4" ht="17.45" customHeight="1" x14ac:dyDescent="0.25">
      <c r="A25" s="4" t="s">
        <v>543</v>
      </c>
      <c r="B25" s="68" t="s">
        <v>687</v>
      </c>
      <c r="C25" s="5">
        <v>11</v>
      </c>
      <c r="D25" s="15"/>
    </row>
    <row r="26" spans="1:4" ht="30" x14ac:dyDescent="0.25">
      <c r="A26" s="4" t="s">
        <v>543</v>
      </c>
      <c r="B26" s="68" t="s">
        <v>686</v>
      </c>
      <c r="C26" s="5">
        <v>11</v>
      </c>
      <c r="D26" s="15"/>
    </row>
    <row r="27" spans="1:4" x14ac:dyDescent="0.25">
      <c r="A27" s="4" t="s">
        <v>543</v>
      </c>
      <c r="B27" s="68" t="s">
        <v>685</v>
      </c>
      <c r="C27" s="5">
        <v>10</v>
      </c>
      <c r="D27" s="15"/>
    </row>
    <row r="28" spans="1:4" x14ac:dyDescent="0.25">
      <c r="A28" s="4" t="s">
        <v>543</v>
      </c>
      <c r="B28" s="79" t="s">
        <v>684</v>
      </c>
      <c r="C28" s="5">
        <v>10</v>
      </c>
      <c r="D28" s="15"/>
    </row>
    <row r="29" spans="1:4" x14ac:dyDescent="0.25">
      <c r="A29" s="4" t="s">
        <v>543</v>
      </c>
      <c r="B29" s="68" t="s">
        <v>683</v>
      </c>
      <c r="C29" s="5">
        <v>17</v>
      </c>
      <c r="D29" s="71"/>
    </row>
    <row r="30" spans="1:4" x14ac:dyDescent="0.25">
      <c r="A30" s="4" t="s">
        <v>30</v>
      </c>
      <c r="B30" s="78" t="s">
        <v>682</v>
      </c>
      <c r="C30" s="9">
        <v>37</v>
      </c>
      <c r="D30" s="70"/>
    </row>
    <row r="31" spans="1:4" x14ac:dyDescent="0.25">
      <c r="A31" s="25" t="s">
        <v>30</v>
      </c>
      <c r="B31" s="68" t="s">
        <v>681</v>
      </c>
      <c r="C31" s="84">
        <v>36</v>
      </c>
      <c r="D31" s="71"/>
    </row>
    <row r="32" spans="1:4" x14ac:dyDescent="0.25">
      <c r="A32" s="4" t="s">
        <v>30</v>
      </c>
      <c r="B32" s="83" t="s">
        <v>680</v>
      </c>
      <c r="C32" s="82">
        <v>26</v>
      </c>
      <c r="D32" s="15"/>
    </row>
    <row r="33" spans="1:4" x14ac:dyDescent="0.25">
      <c r="A33" s="4" t="s">
        <v>30</v>
      </c>
      <c r="B33" s="68" t="s">
        <v>679</v>
      </c>
      <c r="C33" s="76">
        <v>9</v>
      </c>
      <c r="D33" s="40"/>
    </row>
    <row r="34" spans="1:4" x14ac:dyDescent="0.25">
      <c r="A34" s="6" t="s">
        <v>630</v>
      </c>
      <c r="B34" s="40" t="s">
        <v>8</v>
      </c>
      <c r="C34" s="40">
        <v>15</v>
      </c>
      <c r="D34" s="15"/>
    </row>
    <row r="35" spans="1:4" x14ac:dyDescent="0.25">
      <c r="A35" s="4" t="s">
        <v>630</v>
      </c>
      <c r="B35" s="68" t="s">
        <v>678</v>
      </c>
      <c r="C35" s="5">
        <v>6</v>
      </c>
    </row>
    <row r="36" spans="1:4" x14ac:dyDescent="0.25">
      <c r="A36" s="4" t="s">
        <v>630</v>
      </c>
      <c r="B36" s="68" t="s">
        <v>677</v>
      </c>
      <c r="C36" s="5">
        <v>1</v>
      </c>
      <c r="D36" s="15"/>
    </row>
    <row r="37" spans="1:4" x14ac:dyDescent="0.25">
      <c r="A37" s="4" t="s">
        <v>628</v>
      </c>
      <c r="B37" s="78" t="s">
        <v>676</v>
      </c>
      <c r="C37" s="9">
        <v>21</v>
      </c>
      <c r="D37" s="15"/>
    </row>
    <row r="38" spans="1:4" x14ac:dyDescent="0.25">
      <c r="A38" s="4" t="s">
        <v>628</v>
      </c>
      <c r="B38" s="68" t="s">
        <v>675</v>
      </c>
      <c r="C38" s="5">
        <v>11</v>
      </c>
      <c r="D38" s="15"/>
    </row>
    <row r="39" spans="1:4" x14ac:dyDescent="0.25">
      <c r="A39" s="4" t="s">
        <v>286</v>
      </c>
      <c r="B39" s="78" t="s">
        <v>674</v>
      </c>
      <c r="C39" s="9">
        <v>31</v>
      </c>
      <c r="D39" s="71"/>
    </row>
    <row r="40" spans="1:4" x14ac:dyDescent="0.25">
      <c r="A40" s="4" t="s">
        <v>286</v>
      </c>
      <c r="B40" s="68" t="s">
        <v>673</v>
      </c>
      <c r="C40" s="5">
        <v>26</v>
      </c>
      <c r="D40" s="15"/>
    </row>
    <row r="41" spans="1:4" x14ac:dyDescent="0.25">
      <c r="A41" s="4" t="s">
        <v>286</v>
      </c>
      <c r="B41" s="68" t="s">
        <v>672</v>
      </c>
      <c r="C41" s="5">
        <v>18</v>
      </c>
      <c r="D41" s="15"/>
    </row>
    <row r="42" spans="1:4" x14ac:dyDescent="0.25">
      <c r="A42" s="4" t="s">
        <v>286</v>
      </c>
      <c r="B42" s="79" t="s">
        <v>671</v>
      </c>
      <c r="C42" s="5">
        <v>10</v>
      </c>
      <c r="D42" s="15"/>
    </row>
    <row r="43" spans="1:4" x14ac:dyDescent="0.25">
      <c r="A43" s="4" t="s">
        <v>286</v>
      </c>
      <c r="B43" s="77" t="s">
        <v>670</v>
      </c>
      <c r="C43" s="5">
        <v>9</v>
      </c>
      <c r="D43" s="15"/>
    </row>
    <row r="44" spans="1:4" x14ac:dyDescent="0.25">
      <c r="A44" s="4" t="s">
        <v>286</v>
      </c>
      <c r="B44" s="79" t="s">
        <v>669</v>
      </c>
      <c r="C44" s="5">
        <v>9</v>
      </c>
      <c r="D44" s="71"/>
    </row>
    <row r="45" spans="1:4" x14ac:dyDescent="0.25">
      <c r="A45" s="4" t="s">
        <v>625</v>
      </c>
      <c r="B45" s="68" t="s">
        <v>668</v>
      </c>
      <c r="C45" s="5">
        <v>31</v>
      </c>
      <c r="D45" s="15"/>
    </row>
    <row r="46" spans="1:4" x14ac:dyDescent="0.25">
      <c r="A46" s="4" t="s">
        <v>625</v>
      </c>
      <c r="B46" s="68" t="s">
        <v>667</v>
      </c>
      <c r="C46" s="5">
        <v>29</v>
      </c>
      <c r="D46" s="15"/>
    </row>
    <row r="47" spans="1:4" x14ac:dyDescent="0.25">
      <c r="A47" s="4" t="s">
        <v>625</v>
      </c>
      <c r="B47" s="78" t="s">
        <v>666</v>
      </c>
      <c r="C47" s="9">
        <v>25</v>
      </c>
      <c r="D47" s="15"/>
    </row>
    <row r="48" spans="1:4" x14ac:dyDescent="0.25">
      <c r="A48" s="4" t="s">
        <v>625</v>
      </c>
      <c r="B48" s="68" t="s">
        <v>665</v>
      </c>
      <c r="C48" s="5">
        <v>25</v>
      </c>
      <c r="D48" s="15"/>
    </row>
    <row r="49" spans="1:4" x14ac:dyDescent="0.25">
      <c r="A49" s="4" t="s">
        <v>625</v>
      </c>
      <c r="B49" s="79" t="s">
        <v>664</v>
      </c>
      <c r="C49" s="5">
        <v>14</v>
      </c>
      <c r="D49" s="15"/>
    </row>
    <row r="50" spans="1:4" x14ac:dyDescent="0.25">
      <c r="A50" s="4" t="s">
        <v>214</v>
      </c>
      <c r="B50" s="68" t="s">
        <v>663</v>
      </c>
      <c r="C50" s="5">
        <v>36</v>
      </c>
      <c r="D50" s="15"/>
    </row>
    <row r="51" spans="1:4" x14ac:dyDescent="0.25">
      <c r="A51" s="4" t="s">
        <v>214</v>
      </c>
      <c r="B51" s="68" t="s">
        <v>662</v>
      </c>
      <c r="C51" s="5">
        <v>24</v>
      </c>
      <c r="D51" s="15"/>
    </row>
    <row r="52" spans="1:4" x14ac:dyDescent="0.25">
      <c r="A52" s="4" t="s">
        <v>214</v>
      </c>
      <c r="B52" s="77" t="s">
        <v>661</v>
      </c>
      <c r="C52" s="76">
        <v>19</v>
      </c>
      <c r="D52" s="15"/>
    </row>
    <row r="53" spans="1:4" x14ac:dyDescent="0.25">
      <c r="A53" s="4" t="s">
        <v>214</v>
      </c>
      <c r="B53" s="68" t="s">
        <v>660</v>
      </c>
      <c r="C53" s="5">
        <v>11</v>
      </c>
      <c r="D53" s="15"/>
    </row>
    <row r="54" spans="1:4" x14ac:dyDescent="0.25">
      <c r="A54" s="4" t="s">
        <v>622</v>
      </c>
      <c r="B54" s="68" t="s">
        <v>659</v>
      </c>
      <c r="C54" s="76">
        <v>29</v>
      </c>
      <c r="D54" s="15"/>
    </row>
    <row r="55" spans="1:4" x14ac:dyDescent="0.25">
      <c r="A55" s="4" t="s">
        <v>622</v>
      </c>
      <c r="B55" s="68" t="s">
        <v>658</v>
      </c>
      <c r="C55" s="5">
        <v>26</v>
      </c>
      <c r="D55" s="71"/>
    </row>
    <row r="56" spans="1:4" x14ac:dyDescent="0.25">
      <c r="A56" s="4" t="s">
        <v>622</v>
      </c>
      <c r="B56" s="68" t="s">
        <v>657</v>
      </c>
      <c r="C56" s="5">
        <v>25</v>
      </c>
      <c r="D56" s="71"/>
    </row>
    <row r="57" spans="1:4" x14ac:dyDescent="0.25">
      <c r="A57" s="4" t="s">
        <v>622</v>
      </c>
      <c r="B57" s="68" t="s">
        <v>656</v>
      </c>
      <c r="C57" s="5">
        <v>23</v>
      </c>
      <c r="D57" s="15"/>
    </row>
    <row r="58" spans="1:4" ht="13.9" customHeight="1" x14ac:dyDescent="0.25">
      <c r="A58" s="4" t="s">
        <v>622</v>
      </c>
      <c r="B58" s="68" t="s">
        <v>655</v>
      </c>
      <c r="C58" s="5">
        <v>19</v>
      </c>
      <c r="D58" s="15"/>
    </row>
    <row r="59" spans="1:4" x14ac:dyDescent="0.25">
      <c r="A59" s="4" t="s">
        <v>622</v>
      </c>
      <c r="B59" s="78" t="s">
        <v>654</v>
      </c>
      <c r="C59" s="9">
        <v>18</v>
      </c>
      <c r="D59" s="15"/>
    </row>
    <row r="60" spans="1:4" x14ac:dyDescent="0.25">
      <c r="A60" s="4" t="s">
        <v>622</v>
      </c>
      <c r="B60" s="68" t="s">
        <v>653</v>
      </c>
      <c r="C60" s="5">
        <v>17</v>
      </c>
      <c r="D60" s="15"/>
    </row>
    <row r="61" spans="1:4" x14ac:dyDescent="0.25">
      <c r="A61" s="4" t="s">
        <v>622</v>
      </c>
      <c r="B61" s="68" t="s">
        <v>652</v>
      </c>
      <c r="C61" s="11">
        <v>16</v>
      </c>
      <c r="D61" s="15"/>
    </row>
    <row r="62" spans="1:4" x14ac:dyDescent="0.25">
      <c r="A62" s="4" t="s">
        <v>622</v>
      </c>
      <c r="B62" s="83" t="s">
        <v>651</v>
      </c>
      <c r="C62" s="82">
        <v>14</v>
      </c>
      <c r="D62" s="15"/>
    </row>
    <row r="63" spans="1:4" x14ac:dyDescent="0.25">
      <c r="A63" s="4" t="s">
        <v>622</v>
      </c>
      <c r="B63" s="68" t="s">
        <v>650</v>
      </c>
      <c r="C63" s="76">
        <v>12</v>
      </c>
      <c r="D63" s="15"/>
    </row>
    <row r="64" spans="1:4" x14ac:dyDescent="0.25">
      <c r="A64" s="4" t="s">
        <v>622</v>
      </c>
      <c r="B64" s="68" t="s">
        <v>649</v>
      </c>
      <c r="C64" s="5">
        <v>12</v>
      </c>
      <c r="D64" s="15"/>
    </row>
    <row r="65" spans="1:4" x14ac:dyDescent="0.25">
      <c r="A65" s="4" t="s">
        <v>622</v>
      </c>
      <c r="B65" s="68" t="s">
        <v>648</v>
      </c>
      <c r="C65" s="5">
        <v>11</v>
      </c>
      <c r="D65" s="15"/>
    </row>
    <row r="66" spans="1:4" x14ac:dyDescent="0.25">
      <c r="A66" s="4" t="s">
        <v>622</v>
      </c>
      <c r="B66" s="68" t="s">
        <v>647</v>
      </c>
      <c r="C66" s="5">
        <v>5</v>
      </c>
      <c r="D66" s="15"/>
    </row>
    <row r="67" spans="1:4" x14ac:dyDescent="0.25">
      <c r="A67" s="4" t="s">
        <v>620</v>
      </c>
      <c r="B67" s="81" t="s">
        <v>646</v>
      </c>
      <c r="C67" s="5">
        <v>39</v>
      </c>
      <c r="D67" s="80"/>
    </row>
    <row r="68" spans="1:4" x14ac:dyDescent="0.25">
      <c r="A68" s="4" t="s">
        <v>620</v>
      </c>
      <c r="B68" s="68" t="s">
        <v>645</v>
      </c>
      <c r="C68" s="76">
        <v>30</v>
      </c>
      <c r="D68" s="15"/>
    </row>
    <row r="69" spans="1:4" x14ac:dyDescent="0.25">
      <c r="A69" s="4" t="s">
        <v>620</v>
      </c>
      <c r="B69" s="68" t="s">
        <v>644</v>
      </c>
      <c r="C69" s="5">
        <v>23</v>
      </c>
      <c r="D69" s="15"/>
    </row>
    <row r="70" spans="1:4" x14ac:dyDescent="0.25">
      <c r="A70" s="4" t="s">
        <v>620</v>
      </c>
      <c r="B70" s="78" t="s">
        <v>643</v>
      </c>
      <c r="C70" s="9">
        <v>17</v>
      </c>
      <c r="D70" s="15"/>
    </row>
    <row r="71" spans="1:4" x14ac:dyDescent="0.25">
      <c r="A71" s="4" t="s">
        <v>620</v>
      </c>
      <c r="B71" s="68" t="s">
        <v>642</v>
      </c>
      <c r="C71" s="5">
        <v>17</v>
      </c>
      <c r="D71" s="15"/>
    </row>
    <row r="72" spans="1:4" x14ac:dyDescent="0.25">
      <c r="A72" s="4" t="s">
        <v>620</v>
      </c>
      <c r="B72" s="79" t="s">
        <v>641</v>
      </c>
      <c r="C72" s="5">
        <v>10</v>
      </c>
      <c r="D72" s="15"/>
    </row>
    <row r="73" spans="1:4" x14ac:dyDescent="0.25">
      <c r="A73" s="4" t="s">
        <v>620</v>
      </c>
      <c r="B73" s="79" t="s">
        <v>640</v>
      </c>
      <c r="C73" s="5">
        <v>1</v>
      </c>
    </row>
    <row r="74" spans="1:4" x14ac:dyDescent="0.25">
      <c r="A74" s="4" t="s">
        <v>282</v>
      </c>
      <c r="B74" s="68" t="s">
        <v>639</v>
      </c>
      <c r="C74" s="5">
        <v>11</v>
      </c>
      <c r="D74" s="15"/>
    </row>
    <row r="75" spans="1:4" x14ac:dyDescent="0.25">
      <c r="A75" s="4" t="s">
        <v>282</v>
      </c>
      <c r="B75" s="79" t="s">
        <v>638</v>
      </c>
      <c r="C75" s="5">
        <v>6</v>
      </c>
      <c r="D75" s="15"/>
    </row>
    <row r="76" spans="1:4" x14ac:dyDescent="0.25">
      <c r="A76" s="4" t="s">
        <v>618</v>
      </c>
      <c r="B76" s="78" t="s">
        <v>637</v>
      </c>
      <c r="C76" s="9">
        <v>29</v>
      </c>
      <c r="D76" s="15"/>
    </row>
    <row r="77" spans="1:4" ht="30" x14ac:dyDescent="0.25">
      <c r="A77" s="4" t="s">
        <v>618</v>
      </c>
      <c r="B77" s="68" t="s">
        <v>636</v>
      </c>
      <c r="C77" s="76">
        <v>20</v>
      </c>
      <c r="D77" s="15"/>
    </row>
    <row r="78" spans="1:4" x14ac:dyDescent="0.25">
      <c r="A78" s="4" t="s">
        <v>618</v>
      </c>
      <c r="B78" s="77" t="s">
        <v>635</v>
      </c>
      <c r="C78" s="76">
        <v>18</v>
      </c>
      <c r="D78" s="15"/>
    </row>
    <row r="79" spans="1:4" x14ac:dyDescent="0.25">
      <c r="A79" s="4"/>
      <c r="B79" s="19" t="s">
        <v>74</v>
      </c>
      <c r="C79" s="28">
        <f>SUM(C3:C78)</f>
        <v>1326</v>
      </c>
    </row>
    <row r="81" spans="1:4" x14ac:dyDescent="0.25">
      <c r="A81" s="28" t="s">
        <v>282</v>
      </c>
      <c r="B81" s="18" t="s">
        <v>68</v>
      </c>
      <c r="C81" s="1">
        <v>17</v>
      </c>
      <c r="D81" s="16"/>
    </row>
    <row r="82" spans="1:4" x14ac:dyDescent="0.25">
      <c r="A82" s="28" t="s">
        <v>630</v>
      </c>
      <c r="B82" s="18" t="s">
        <v>629</v>
      </c>
      <c r="C82" s="1">
        <v>22</v>
      </c>
      <c r="D82" s="16"/>
    </row>
    <row r="83" spans="1:4" x14ac:dyDescent="0.25">
      <c r="A83" s="28" t="s">
        <v>628</v>
      </c>
      <c r="B83" s="18" t="s">
        <v>627</v>
      </c>
      <c r="C83" s="1">
        <v>32</v>
      </c>
      <c r="D83" s="16"/>
    </row>
    <row r="84" spans="1:4" x14ac:dyDescent="0.25">
      <c r="A84" s="28" t="s">
        <v>618</v>
      </c>
      <c r="B84" s="18" t="s">
        <v>713</v>
      </c>
      <c r="C84" s="1">
        <v>67</v>
      </c>
      <c r="D84" s="16"/>
    </row>
    <row r="85" spans="1:4" x14ac:dyDescent="0.25">
      <c r="A85" s="28" t="s">
        <v>634</v>
      </c>
      <c r="B85" s="18" t="s">
        <v>714</v>
      </c>
      <c r="C85" s="1">
        <v>68</v>
      </c>
      <c r="D85" s="16"/>
    </row>
    <row r="86" spans="1:4" x14ac:dyDescent="0.25">
      <c r="A86" s="28" t="s">
        <v>214</v>
      </c>
      <c r="B86" s="18" t="s">
        <v>662</v>
      </c>
      <c r="C86" s="1">
        <v>90</v>
      </c>
      <c r="D86" s="16"/>
    </row>
    <row r="87" spans="1:4" x14ac:dyDescent="0.25">
      <c r="A87" s="28" t="s">
        <v>286</v>
      </c>
      <c r="B87" s="18" t="s">
        <v>626</v>
      </c>
      <c r="C87" s="1">
        <v>103</v>
      </c>
      <c r="D87" s="16"/>
    </row>
    <row r="88" spans="1:4" x14ac:dyDescent="0.25">
      <c r="A88" s="28" t="s">
        <v>30</v>
      </c>
      <c r="B88" s="18" t="s">
        <v>538</v>
      </c>
      <c r="C88" s="1">
        <v>108</v>
      </c>
      <c r="D88" s="16"/>
    </row>
    <row r="89" spans="1:4" x14ac:dyDescent="0.25">
      <c r="A89" s="28" t="s">
        <v>543</v>
      </c>
      <c r="B89" s="18" t="s">
        <v>631</v>
      </c>
      <c r="C89" s="1">
        <v>120</v>
      </c>
      <c r="D89" s="16"/>
    </row>
    <row r="90" spans="1:4" x14ac:dyDescent="0.25">
      <c r="A90" s="28" t="s">
        <v>625</v>
      </c>
      <c r="B90" s="18" t="s">
        <v>715</v>
      </c>
      <c r="C90" s="1">
        <v>124</v>
      </c>
      <c r="D90" s="16"/>
    </row>
    <row r="91" spans="1:4" x14ac:dyDescent="0.25">
      <c r="A91" s="28" t="s">
        <v>620</v>
      </c>
      <c r="B91" s="18" t="s">
        <v>716</v>
      </c>
      <c r="C91" s="1">
        <v>137</v>
      </c>
      <c r="D91" s="16"/>
    </row>
    <row r="92" spans="1:4" x14ac:dyDescent="0.25">
      <c r="A92" s="28" t="s">
        <v>545</v>
      </c>
      <c r="B92" s="18" t="s">
        <v>712</v>
      </c>
      <c r="C92" s="1">
        <v>211</v>
      </c>
      <c r="D92" s="16"/>
    </row>
    <row r="93" spans="1:4" x14ac:dyDescent="0.25">
      <c r="A93" s="28" t="s">
        <v>622</v>
      </c>
      <c r="B93" s="18" t="s">
        <v>711</v>
      </c>
      <c r="C93" s="1">
        <v>227</v>
      </c>
      <c r="D93" s="16"/>
    </row>
  </sheetData>
  <sortState ref="A81:C93">
    <sortCondition ref="C81"/>
  </sortState>
  <printOptions headings="1" gridLines="1"/>
  <pageMargins left="0.25" right="0.25" top="0.75" bottom="0.75" header="0.3" footer="0.3"/>
  <pageSetup orientation="portrait" r:id="rId1"/>
  <rowBreaks count="1" manualBreakCount="1">
    <brk id="79"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87"/>
  <sheetViews>
    <sheetView zoomScaleNormal="100" workbookViewId="0">
      <pane ySplit="2" topLeftCell="A3" activePane="bottomLeft" state="frozen"/>
      <selection pane="bottomLeft" activeCell="A3" sqref="A3"/>
    </sheetView>
  </sheetViews>
  <sheetFormatPr defaultRowHeight="15" x14ac:dyDescent="0.25"/>
  <cols>
    <col min="1" max="1" width="5.7109375" customWidth="1"/>
    <col min="2" max="2" width="70.42578125" style="99" customWidth="1"/>
    <col min="3" max="3" width="7.5703125" style="107" customWidth="1"/>
    <col min="4" max="4" width="8.28515625" customWidth="1"/>
    <col min="5" max="5" width="11.42578125" customWidth="1"/>
  </cols>
  <sheetData>
    <row r="1" spans="1:4" ht="15.75" thickBot="1" x14ac:dyDescent="0.3">
      <c r="B1" s="1" t="s">
        <v>1970</v>
      </c>
      <c r="C1" s="113"/>
    </row>
    <row r="2" spans="1:4" s="1" customFormat="1" ht="27.6" customHeight="1" thickBot="1" x14ac:dyDescent="0.3">
      <c r="A2" s="1" t="s">
        <v>1</v>
      </c>
      <c r="B2" s="114" t="s">
        <v>1969</v>
      </c>
      <c r="C2" s="112" t="s">
        <v>3</v>
      </c>
      <c r="D2" s="111"/>
    </row>
    <row r="3" spans="1:4" ht="13.15" customHeight="1" x14ac:dyDescent="0.25">
      <c r="A3" t="s">
        <v>816</v>
      </c>
      <c r="B3" s="110" t="s">
        <v>889</v>
      </c>
      <c r="C3" s="92">
        <v>41</v>
      </c>
      <c r="D3" s="72"/>
    </row>
    <row r="4" spans="1:4" x14ac:dyDescent="0.25">
      <c r="A4" t="s">
        <v>816</v>
      </c>
      <c r="B4" s="110" t="s">
        <v>888</v>
      </c>
      <c r="C4" s="104">
        <v>39</v>
      </c>
    </row>
    <row r="5" spans="1:4" x14ac:dyDescent="0.25">
      <c r="A5" t="s">
        <v>816</v>
      </c>
      <c r="B5" s="109" t="s">
        <v>887</v>
      </c>
      <c r="C5" s="94">
        <v>38</v>
      </c>
    </row>
    <row r="6" spans="1:4" x14ac:dyDescent="0.25">
      <c r="A6" t="s">
        <v>816</v>
      </c>
      <c r="B6" s="110" t="s">
        <v>886</v>
      </c>
      <c r="C6" s="92">
        <v>38</v>
      </c>
    </row>
    <row r="7" spans="1:4" x14ac:dyDescent="0.25">
      <c r="A7" t="s">
        <v>816</v>
      </c>
      <c r="B7" s="109" t="s">
        <v>885</v>
      </c>
      <c r="C7" s="94">
        <v>32</v>
      </c>
    </row>
    <row r="8" spans="1:4" x14ac:dyDescent="0.25">
      <c r="A8" t="s">
        <v>816</v>
      </c>
      <c r="B8" s="99" t="s">
        <v>884</v>
      </c>
      <c r="C8" s="99">
        <v>16</v>
      </c>
    </row>
    <row r="9" spans="1:4" x14ac:dyDescent="0.25">
      <c r="A9" s="27" t="s">
        <v>816</v>
      </c>
      <c r="B9" s="109" t="s">
        <v>883</v>
      </c>
      <c r="C9" s="94">
        <v>11</v>
      </c>
    </row>
    <row r="10" spans="1:4" x14ac:dyDescent="0.25">
      <c r="A10" t="s">
        <v>634</v>
      </c>
      <c r="B10" s="99" t="s">
        <v>882</v>
      </c>
      <c r="C10" s="99">
        <v>44</v>
      </c>
    </row>
    <row r="11" spans="1:4" x14ac:dyDescent="0.25">
      <c r="A11" t="s">
        <v>634</v>
      </c>
      <c r="B11" s="109" t="s">
        <v>881</v>
      </c>
      <c r="C11" s="94">
        <v>41</v>
      </c>
    </row>
    <row r="12" spans="1:4" x14ac:dyDescent="0.25">
      <c r="A12" t="s">
        <v>634</v>
      </c>
      <c r="B12" s="109" t="s">
        <v>880</v>
      </c>
      <c r="C12" s="94">
        <v>31</v>
      </c>
    </row>
    <row r="13" spans="1:4" x14ac:dyDescent="0.25">
      <c r="A13" t="s">
        <v>634</v>
      </c>
      <c r="B13" s="110" t="s">
        <v>879</v>
      </c>
      <c r="C13" s="98">
        <v>31</v>
      </c>
    </row>
    <row r="14" spans="1:4" x14ac:dyDescent="0.25">
      <c r="A14" t="s">
        <v>634</v>
      </c>
      <c r="B14" s="110" t="s">
        <v>878</v>
      </c>
      <c r="C14" s="92">
        <v>16</v>
      </c>
    </row>
    <row r="15" spans="1:4" x14ac:dyDescent="0.25">
      <c r="A15" t="s">
        <v>507</v>
      </c>
      <c r="B15" s="110" t="s">
        <v>877</v>
      </c>
      <c r="C15" s="98">
        <v>56</v>
      </c>
    </row>
    <row r="16" spans="1:4" x14ac:dyDescent="0.25">
      <c r="A16" t="s">
        <v>507</v>
      </c>
      <c r="B16" s="99" t="s">
        <v>876</v>
      </c>
      <c r="C16" s="99">
        <v>39</v>
      </c>
    </row>
    <row r="17" spans="1:4" x14ac:dyDescent="0.25">
      <c r="A17" t="s">
        <v>507</v>
      </c>
      <c r="B17" s="53" t="s">
        <v>875</v>
      </c>
      <c r="C17" s="92">
        <v>35</v>
      </c>
    </row>
    <row r="18" spans="1:4" x14ac:dyDescent="0.25">
      <c r="A18" t="s">
        <v>507</v>
      </c>
      <c r="B18" s="109" t="s">
        <v>874</v>
      </c>
      <c r="C18" s="94">
        <v>32</v>
      </c>
    </row>
    <row r="19" spans="1:4" s="27" customFormat="1" x14ac:dyDescent="0.25">
      <c r="A19" t="s">
        <v>507</v>
      </c>
      <c r="B19" s="109" t="s">
        <v>873</v>
      </c>
      <c r="C19" s="94">
        <v>31</v>
      </c>
      <c r="D19"/>
    </row>
    <row r="20" spans="1:4" x14ac:dyDescent="0.25">
      <c r="A20" t="s">
        <v>507</v>
      </c>
      <c r="B20" s="109" t="s">
        <v>872</v>
      </c>
      <c r="C20" s="94">
        <v>28</v>
      </c>
    </row>
    <row r="21" spans="1:4" x14ac:dyDescent="0.25">
      <c r="A21" t="s">
        <v>507</v>
      </c>
      <c r="B21" s="109" t="s">
        <v>871</v>
      </c>
      <c r="C21" s="94">
        <v>28</v>
      </c>
    </row>
    <row r="22" spans="1:4" x14ac:dyDescent="0.25">
      <c r="A22" t="s">
        <v>507</v>
      </c>
      <c r="B22" s="110" t="s">
        <v>870</v>
      </c>
      <c r="C22" s="92">
        <v>28</v>
      </c>
    </row>
    <row r="23" spans="1:4" x14ac:dyDescent="0.25">
      <c r="A23" t="s">
        <v>507</v>
      </c>
      <c r="B23" s="99" t="s">
        <v>869</v>
      </c>
      <c r="C23" s="99">
        <v>25</v>
      </c>
    </row>
    <row r="24" spans="1:4" x14ac:dyDescent="0.25">
      <c r="A24" t="s">
        <v>507</v>
      </c>
      <c r="B24" s="99" t="s">
        <v>868</v>
      </c>
      <c r="C24" s="99">
        <v>25</v>
      </c>
    </row>
    <row r="25" spans="1:4" ht="30" x14ac:dyDescent="0.25">
      <c r="A25" t="s">
        <v>507</v>
      </c>
      <c r="B25" s="97" t="s">
        <v>867</v>
      </c>
      <c r="C25" s="92">
        <v>24</v>
      </c>
    </row>
    <row r="26" spans="1:4" x14ac:dyDescent="0.25">
      <c r="A26" t="s">
        <v>507</v>
      </c>
      <c r="B26" s="110" t="s">
        <v>866</v>
      </c>
      <c r="C26" s="92">
        <v>23</v>
      </c>
    </row>
    <row r="27" spans="1:4" x14ac:dyDescent="0.25">
      <c r="A27" t="s">
        <v>507</v>
      </c>
      <c r="B27" s="110" t="s">
        <v>865</v>
      </c>
      <c r="C27" s="92">
        <v>15</v>
      </c>
    </row>
    <row r="28" spans="1:4" x14ac:dyDescent="0.25">
      <c r="A28" s="27" t="s">
        <v>507</v>
      </c>
      <c r="B28" s="109" t="s">
        <v>864</v>
      </c>
      <c r="C28" s="94">
        <v>10</v>
      </c>
    </row>
    <row r="29" spans="1:4" x14ac:dyDescent="0.25">
      <c r="A29" t="s">
        <v>545</v>
      </c>
      <c r="B29" s="109" t="s">
        <v>863</v>
      </c>
      <c r="C29" s="94">
        <v>43</v>
      </c>
    </row>
    <row r="30" spans="1:4" x14ac:dyDescent="0.25">
      <c r="A30" t="s">
        <v>545</v>
      </c>
      <c r="B30" s="110" t="s">
        <v>862</v>
      </c>
      <c r="C30" s="92">
        <v>39</v>
      </c>
    </row>
    <row r="31" spans="1:4" x14ac:dyDescent="0.25">
      <c r="A31" t="s">
        <v>545</v>
      </c>
      <c r="B31" s="109" t="s">
        <v>861</v>
      </c>
      <c r="C31" s="94">
        <v>30</v>
      </c>
    </row>
    <row r="32" spans="1:4" x14ac:dyDescent="0.25">
      <c r="A32" t="s">
        <v>545</v>
      </c>
      <c r="B32" s="99" t="s">
        <v>860</v>
      </c>
      <c r="C32" s="99">
        <v>29</v>
      </c>
    </row>
    <row r="33" spans="1:4" x14ac:dyDescent="0.25">
      <c r="A33" t="s">
        <v>545</v>
      </c>
      <c r="B33" s="110" t="s">
        <v>859</v>
      </c>
      <c r="C33" s="92">
        <v>23</v>
      </c>
    </row>
    <row r="34" spans="1:4" x14ac:dyDescent="0.25">
      <c r="A34" t="s">
        <v>545</v>
      </c>
      <c r="B34" s="110" t="s">
        <v>858</v>
      </c>
      <c r="C34" s="92">
        <v>21</v>
      </c>
    </row>
    <row r="35" spans="1:4" x14ac:dyDescent="0.25">
      <c r="A35" t="s">
        <v>545</v>
      </c>
      <c r="B35" s="110" t="s">
        <v>857</v>
      </c>
      <c r="C35" s="92">
        <v>21</v>
      </c>
    </row>
    <row r="36" spans="1:4" x14ac:dyDescent="0.25">
      <c r="A36" t="s">
        <v>545</v>
      </c>
      <c r="B36" s="110" t="s">
        <v>856</v>
      </c>
      <c r="C36" s="92">
        <v>20</v>
      </c>
      <c r="D36">
        <v>15</v>
      </c>
    </row>
    <row r="37" spans="1:4" x14ac:dyDescent="0.25">
      <c r="A37" t="s">
        <v>545</v>
      </c>
      <c r="B37" s="110" t="s">
        <v>855</v>
      </c>
      <c r="C37" s="92">
        <v>19</v>
      </c>
    </row>
    <row r="38" spans="1:4" x14ac:dyDescent="0.25">
      <c r="A38" t="s">
        <v>545</v>
      </c>
      <c r="B38" s="110" t="s">
        <v>854</v>
      </c>
      <c r="C38" s="92">
        <v>16</v>
      </c>
    </row>
    <row r="39" spans="1:4" x14ac:dyDescent="0.25">
      <c r="A39" t="s">
        <v>545</v>
      </c>
      <c r="B39" s="110" t="s">
        <v>853</v>
      </c>
      <c r="C39" s="92">
        <v>14</v>
      </c>
    </row>
    <row r="40" spans="1:4" x14ac:dyDescent="0.25">
      <c r="A40" t="s">
        <v>545</v>
      </c>
      <c r="B40" s="110" t="s">
        <v>542</v>
      </c>
      <c r="C40" s="92">
        <v>13</v>
      </c>
    </row>
    <row r="41" spans="1:4" x14ac:dyDescent="0.25">
      <c r="A41" t="s">
        <v>545</v>
      </c>
      <c r="B41" s="110" t="s">
        <v>852</v>
      </c>
      <c r="C41" s="92">
        <v>13</v>
      </c>
    </row>
    <row r="42" spans="1:4" x14ac:dyDescent="0.25">
      <c r="A42" t="s">
        <v>545</v>
      </c>
      <c r="B42" s="110" t="s">
        <v>851</v>
      </c>
      <c r="C42" s="92">
        <v>13</v>
      </c>
    </row>
    <row r="43" spans="1:4" x14ac:dyDescent="0.25">
      <c r="A43" t="s">
        <v>545</v>
      </c>
      <c r="B43" s="109" t="s">
        <v>850</v>
      </c>
      <c r="C43" s="94">
        <v>12</v>
      </c>
    </row>
    <row r="44" spans="1:4" x14ac:dyDescent="0.25">
      <c r="A44" s="27" t="s">
        <v>545</v>
      </c>
      <c r="B44" s="109" t="s">
        <v>849</v>
      </c>
      <c r="C44" s="94">
        <v>11</v>
      </c>
    </row>
    <row r="45" spans="1:4" ht="12.6" customHeight="1" x14ac:dyDescent="0.25">
      <c r="A45" s="27" t="s">
        <v>545</v>
      </c>
      <c r="B45" s="109" t="s">
        <v>848</v>
      </c>
      <c r="C45" s="94">
        <v>11</v>
      </c>
    </row>
    <row r="46" spans="1:4" ht="16.899999999999999" customHeight="1" x14ac:dyDescent="0.25">
      <c r="A46" s="27" t="s">
        <v>545</v>
      </c>
      <c r="B46" s="110" t="s">
        <v>847</v>
      </c>
      <c r="C46" s="92">
        <v>11</v>
      </c>
    </row>
    <row r="47" spans="1:4" x14ac:dyDescent="0.25">
      <c r="A47" s="27" t="s">
        <v>545</v>
      </c>
      <c r="B47" s="110" t="s">
        <v>846</v>
      </c>
      <c r="C47" s="92">
        <v>11</v>
      </c>
    </row>
    <row r="48" spans="1:4" x14ac:dyDescent="0.25">
      <c r="A48" s="27" t="s">
        <v>545</v>
      </c>
      <c r="B48" s="99" t="s">
        <v>845</v>
      </c>
      <c r="C48" s="99">
        <v>11</v>
      </c>
    </row>
    <row r="49" spans="1:3" x14ac:dyDescent="0.25">
      <c r="A49" t="s">
        <v>410</v>
      </c>
      <c r="B49" s="99" t="s">
        <v>844</v>
      </c>
      <c r="C49" s="99">
        <v>41</v>
      </c>
    </row>
    <row r="50" spans="1:3" x14ac:dyDescent="0.25">
      <c r="A50" t="s">
        <v>410</v>
      </c>
      <c r="B50" s="99" t="s">
        <v>843</v>
      </c>
      <c r="C50" s="99">
        <v>36</v>
      </c>
    </row>
    <row r="51" spans="1:3" x14ac:dyDescent="0.25">
      <c r="A51" t="s">
        <v>410</v>
      </c>
      <c r="B51" s="109" t="s">
        <v>842</v>
      </c>
      <c r="C51" s="94">
        <v>21</v>
      </c>
    </row>
    <row r="52" spans="1:3" x14ac:dyDescent="0.25">
      <c r="A52" t="s">
        <v>410</v>
      </c>
      <c r="B52" s="99" t="s">
        <v>841</v>
      </c>
      <c r="C52" s="99">
        <v>13</v>
      </c>
    </row>
    <row r="53" spans="1:3" x14ac:dyDescent="0.25">
      <c r="A53" s="27" t="s">
        <v>410</v>
      </c>
      <c r="B53" s="110" t="s">
        <v>840</v>
      </c>
      <c r="C53" s="92">
        <v>11</v>
      </c>
    </row>
    <row r="54" spans="1:3" x14ac:dyDescent="0.25">
      <c r="A54" t="s">
        <v>379</v>
      </c>
      <c r="B54" s="109" t="s">
        <v>839</v>
      </c>
      <c r="C54" s="94">
        <v>46</v>
      </c>
    </row>
    <row r="55" spans="1:3" ht="30" x14ac:dyDescent="0.25">
      <c r="A55" t="s">
        <v>379</v>
      </c>
      <c r="B55" s="12" t="s">
        <v>838</v>
      </c>
      <c r="C55" s="94">
        <v>40</v>
      </c>
    </row>
    <row r="56" spans="1:3" x14ac:dyDescent="0.25">
      <c r="A56" t="s">
        <v>379</v>
      </c>
      <c r="B56" s="110" t="s">
        <v>837</v>
      </c>
      <c r="C56" s="92">
        <v>39</v>
      </c>
    </row>
    <row r="57" spans="1:3" x14ac:dyDescent="0.25">
      <c r="A57" t="s">
        <v>379</v>
      </c>
      <c r="B57" s="99" t="s">
        <v>836</v>
      </c>
      <c r="C57" s="99">
        <v>39</v>
      </c>
    </row>
    <row r="58" spans="1:3" x14ac:dyDescent="0.25">
      <c r="A58" t="s">
        <v>379</v>
      </c>
      <c r="B58" s="110" t="s">
        <v>835</v>
      </c>
      <c r="C58" s="92">
        <v>19</v>
      </c>
    </row>
    <row r="59" spans="1:3" x14ac:dyDescent="0.25">
      <c r="A59" t="s">
        <v>379</v>
      </c>
      <c r="B59" s="110" t="s">
        <v>834</v>
      </c>
      <c r="C59" s="92">
        <v>19</v>
      </c>
    </row>
    <row r="60" spans="1:3" x14ac:dyDescent="0.25">
      <c r="A60" t="s">
        <v>379</v>
      </c>
      <c r="B60" s="109" t="s">
        <v>833</v>
      </c>
      <c r="C60" s="94">
        <v>18</v>
      </c>
    </row>
    <row r="61" spans="1:3" x14ac:dyDescent="0.25">
      <c r="A61" t="s">
        <v>379</v>
      </c>
      <c r="B61" s="109" t="s">
        <v>832</v>
      </c>
      <c r="C61" s="94">
        <v>17</v>
      </c>
    </row>
    <row r="62" spans="1:3" x14ac:dyDescent="0.25">
      <c r="A62" t="s">
        <v>379</v>
      </c>
      <c r="B62" s="109" t="s">
        <v>831</v>
      </c>
      <c r="C62" s="94">
        <v>17</v>
      </c>
    </row>
    <row r="63" spans="1:3" x14ac:dyDescent="0.25">
      <c r="A63" t="s">
        <v>379</v>
      </c>
      <c r="B63" s="109" t="s">
        <v>830</v>
      </c>
      <c r="C63" s="94">
        <v>17</v>
      </c>
    </row>
    <row r="64" spans="1:3" x14ac:dyDescent="0.25">
      <c r="A64" t="s">
        <v>379</v>
      </c>
      <c r="B64" s="109" t="s">
        <v>829</v>
      </c>
      <c r="C64" s="94">
        <v>12</v>
      </c>
    </row>
    <row r="65" spans="1:4" x14ac:dyDescent="0.25">
      <c r="A65" s="27" t="s">
        <v>379</v>
      </c>
      <c r="B65" s="109" t="s">
        <v>828</v>
      </c>
      <c r="C65" s="94">
        <v>2</v>
      </c>
    </row>
    <row r="66" spans="1:4" x14ac:dyDescent="0.25">
      <c r="A66" t="s">
        <v>139</v>
      </c>
      <c r="B66" s="99" t="s">
        <v>827</v>
      </c>
      <c r="C66" s="99">
        <v>31</v>
      </c>
    </row>
    <row r="67" spans="1:4" x14ac:dyDescent="0.25">
      <c r="A67" t="s">
        <v>139</v>
      </c>
      <c r="B67" s="109" t="s">
        <v>826</v>
      </c>
      <c r="C67" s="94">
        <v>27</v>
      </c>
      <c r="D67" s="27"/>
    </row>
    <row r="68" spans="1:4" x14ac:dyDescent="0.25">
      <c r="A68" t="s">
        <v>139</v>
      </c>
      <c r="B68" s="109" t="s">
        <v>825</v>
      </c>
      <c r="C68" s="94">
        <v>15</v>
      </c>
    </row>
    <row r="69" spans="1:4" x14ac:dyDescent="0.25">
      <c r="A69" t="s">
        <v>139</v>
      </c>
      <c r="B69" s="99" t="s">
        <v>824</v>
      </c>
      <c r="C69" s="99">
        <v>15</v>
      </c>
    </row>
    <row r="70" spans="1:4" x14ac:dyDescent="0.25">
      <c r="A70" s="27" t="s">
        <v>139</v>
      </c>
      <c r="B70" s="110" t="s">
        <v>274</v>
      </c>
      <c r="C70" s="98">
        <v>11</v>
      </c>
    </row>
    <row r="71" spans="1:4" x14ac:dyDescent="0.25">
      <c r="A71" s="27" t="s">
        <v>139</v>
      </c>
      <c r="B71" s="110" t="s">
        <v>823</v>
      </c>
      <c r="C71" s="92">
        <v>11</v>
      </c>
    </row>
    <row r="72" spans="1:4" x14ac:dyDescent="0.25">
      <c r="A72" t="s">
        <v>139</v>
      </c>
      <c r="B72" s="40" t="s">
        <v>822</v>
      </c>
      <c r="C72" s="50">
        <v>4</v>
      </c>
    </row>
    <row r="73" spans="1:4" x14ac:dyDescent="0.25">
      <c r="A73" t="s">
        <v>48</v>
      </c>
      <c r="B73" s="99" t="s">
        <v>821</v>
      </c>
      <c r="C73" s="99">
        <v>36</v>
      </c>
    </row>
    <row r="74" spans="1:4" x14ac:dyDescent="0.25">
      <c r="A74" t="s">
        <v>48</v>
      </c>
      <c r="B74" s="109" t="s">
        <v>820</v>
      </c>
      <c r="C74" s="94">
        <v>31</v>
      </c>
    </row>
    <row r="75" spans="1:4" x14ac:dyDescent="0.25">
      <c r="A75" t="s">
        <v>48</v>
      </c>
      <c r="B75" s="99" t="s">
        <v>819</v>
      </c>
      <c r="C75" s="99">
        <v>31</v>
      </c>
    </row>
    <row r="76" spans="1:4" x14ac:dyDescent="0.25">
      <c r="A76" t="s">
        <v>48</v>
      </c>
      <c r="B76" s="109" t="s">
        <v>818</v>
      </c>
      <c r="C76" s="94">
        <v>25</v>
      </c>
    </row>
    <row r="77" spans="1:4" x14ac:dyDescent="0.25">
      <c r="A77" t="s">
        <v>48</v>
      </c>
      <c r="B77" s="99" t="s">
        <v>817</v>
      </c>
      <c r="C77" s="99">
        <v>18</v>
      </c>
    </row>
    <row r="78" spans="1:4" s="1" customFormat="1" x14ac:dyDescent="0.25">
      <c r="B78" s="91" t="s">
        <v>74</v>
      </c>
      <c r="C78" s="91">
        <f>SUM(C3:C77)</f>
        <v>1820</v>
      </c>
    </row>
    <row r="79" spans="1:4" x14ac:dyDescent="0.25">
      <c r="B79" s="108"/>
      <c r="C79" s="108"/>
    </row>
    <row r="80" spans="1:4" x14ac:dyDescent="0.25">
      <c r="A80" s="1" t="s">
        <v>545</v>
      </c>
      <c r="B80" s="91" t="s">
        <v>812</v>
      </c>
      <c r="C80" s="91">
        <v>391</v>
      </c>
      <c r="D80" s="16">
        <f>C80/1820</f>
        <v>0.21483516483516482</v>
      </c>
    </row>
    <row r="81" spans="1:4" x14ac:dyDescent="0.25">
      <c r="A81" s="1" t="s">
        <v>507</v>
      </c>
      <c r="B81" s="91" t="s">
        <v>813</v>
      </c>
      <c r="C81" s="91">
        <v>389</v>
      </c>
      <c r="D81" s="16">
        <f>C81/1820</f>
        <v>0.21373626373626373</v>
      </c>
    </row>
    <row r="82" spans="1:4" x14ac:dyDescent="0.25">
      <c r="A82" s="1" t="s">
        <v>379</v>
      </c>
      <c r="B82" s="91" t="s">
        <v>811</v>
      </c>
      <c r="C82" s="91">
        <v>285</v>
      </c>
      <c r="D82" s="16">
        <f t="shared" ref="D82:D87" si="0">C82/1820</f>
        <v>0.15659340659340659</v>
      </c>
    </row>
    <row r="83" spans="1:4" x14ac:dyDescent="0.25">
      <c r="A83" s="1" t="s">
        <v>816</v>
      </c>
      <c r="B83" s="91" t="s">
        <v>815</v>
      </c>
      <c r="C83" s="91">
        <v>215</v>
      </c>
      <c r="D83" s="16">
        <f t="shared" si="0"/>
        <v>0.11813186813186813</v>
      </c>
    </row>
    <row r="84" spans="1:4" x14ac:dyDescent="0.25">
      <c r="A84" s="1" t="s">
        <v>634</v>
      </c>
      <c r="B84" s="91" t="s">
        <v>814</v>
      </c>
      <c r="C84" s="91">
        <v>163</v>
      </c>
      <c r="D84" s="16">
        <f t="shared" si="0"/>
        <v>8.9560439560439561E-2</v>
      </c>
    </row>
    <row r="85" spans="1:4" x14ac:dyDescent="0.25">
      <c r="A85" s="1" t="s">
        <v>48</v>
      </c>
      <c r="B85" s="91" t="s">
        <v>810</v>
      </c>
      <c r="C85" s="91">
        <v>141</v>
      </c>
      <c r="D85" s="16">
        <f t="shared" si="0"/>
        <v>7.7472527472527475E-2</v>
      </c>
    </row>
    <row r="86" spans="1:4" x14ac:dyDescent="0.25">
      <c r="A86" s="1" t="s">
        <v>410</v>
      </c>
      <c r="B86" s="91" t="s">
        <v>409</v>
      </c>
      <c r="C86" s="91">
        <v>122</v>
      </c>
      <c r="D86" s="16">
        <f t="shared" si="0"/>
        <v>6.7032967032967031E-2</v>
      </c>
    </row>
    <row r="87" spans="1:4" x14ac:dyDescent="0.25">
      <c r="A87" s="1" t="s">
        <v>139</v>
      </c>
      <c r="B87" s="91" t="s">
        <v>138</v>
      </c>
      <c r="C87" s="91">
        <v>114</v>
      </c>
      <c r="D87" s="16">
        <f t="shared" si="0"/>
        <v>6.2637362637362637E-2</v>
      </c>
    </row>
  </sheetData>
  <sortState ref="A80:C87">
    <sortCondition descending="1" ref="C80"/>
  </sortState>
  <printOptions headings="1" gridLines="1"/>
  <pageMargins left="0.25" right="0.25"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E43"/>
  <sheetViews>
    <sheetView workbookViewId="0">
      <pane ySplit="2" topLeftCell="A3" activePane="bottomLeft" state="frozen"/>
      <selection pane="bottomLeft" activeCell="A3" sqref="A3"/>
    </sheetView>
  </sheetViews>
  <sheetFormatPr defaultRowHeight="15" x14ac:dyDescent="0.25"/>
  <cols>
    <col min="1" max="1" width="5.42578125" customWidth="1"/>
    <col min="2" max="2" width="76.5703125" style="99" customWidth="1"/>
    <col min="3" max="3" width="9.28515625" style="107" customWidth="1"/>
    <col min="4" max="4" width="9.140625" hidden="1" customWidth="1"/>
  </cols>
  <sheetData>
    <row r="1" spans="1:5" x14ac:dyDescent="0.25">
      <c r="B1" s="1" t="s">
        <v>1972</v>
      </c>
      <c r="C1" s="113"/>
    </row>
    <row r="2" spans="1:5" s="1" customFormat="1" ht="16.149999999999999" customHeight="1" x14ac:dyDescent="0.25">
      <c r="A2" s="1" t="s">
        <v>1</v>
      </c>
      <c r="B2" s="86" t="s">
        <v>1971</v>
      </c>
      <c r="C2" s="73" t="s">
        <v>3</v>
      </c>
      <c r="D2" s="72"/>
    </row>
    <row r="3" spans="1:5" x14ac:dyDescent="0.25">
      <c r="B3" s="110" t="s">
        <v>925</v>
      </c>
      <c r="C3" s="98">
        <v>59</v>
      </c>
      <c r="D3" s="15"/>
      <c r="E3" s="58"/>
    </row>
    <row r="4" spans="1:5" x14ac:dyDescent="0.25">
      <c r="B4" s="109" t="s">
        <v>924</v>
      </c>
      <c r="C4" s="94">
        <v>49</v>
      </c>
      <c r="D4" s="15"/>
      <c r="E4" s="118"/>
    </row>
    <row r="5" spans="1:5" x14ac:dyDescent="0.25">
      <c r="B5" s="110" t="s">
        <v>923</v>
      </c>
      <c r="C5" s="98">
        <v>49</v>
      </c>
      <c r="D5" s="15"/>
      <c r="E5" s="58"/>
    </row>
    <row r="6" spans="1:5" x14ac:dyDescent="0.25">
      <c r="B6" s="110" t="s">
        <v>922</v>
      </c>
      <c r="C6" s="98">
        <v>44</v>
      </c>
      <c r="D6" s="15"/>
      <c r="E6" s="58"/>
    </row>
    <row r="7" spans="1:5" x14ac:dyDescent="0.25">
      <c r="B7" s="110" t="s">
        <v>921</v>
      </c>
      <c r="C7" s="98">
        <v>43</v>
      </c>
      <c r="D7" s="15"/>
      <c r="E7" s="58"/>
    </row>
    <row r="8" spans="1:5" x14ac:dyDescent="0.25">
      <c r="B8" s="110" t="s">
        <v>920</v>
      </c>
      <c r="C8" s="98">
        <v>38</v>
      </c>
      <c r="D8" s="15"/>
      <c r="E8" s="58"/>
    </row>
    <row r="9" spans="1:5" x14ac:dyDescent="0.25">
      <c r="B9" s="109" t="s">
        <v>919</v>
      </c>
      <c r="C9" s="117">
        <v>37</v>
      </c>
      <c r="D9" s="15"/>
      <c r="E9" s="58"/>
    </row>
    <row r="10" spans="1:5" x14ac:dyDescent="0.25">
      <c r="B10" s="110" t="s">
        <v>918</v>
      </c>
      <c r="C10" s="98">
        <v>37</v>
      </c>
      <c r="D10" s="15"/>
      <c r="E10" s="58"/>
    </row>
    <row r="11" spans="1:5" x14ac:dyDescent="0.25">
      <c r="B11" s="110" t="s">
        <v>917</v>
      </c>
      <c r="C11" s="98">
        <v>36</v>
      </c>
      <c r="D11" s="15"/>
      <c r="E11" s="58"/>
    </row>
    <row r="12" spans="1:5" x14ac:dyDescent="0.25">
      <c r="B12" s="110" t="s">
        <v>916</v>
      </c>
      <c r="C12" s="98">
        <v>32</v>
      </c>
      <c r="D12" s="15"/>
      <c r="E12" s="58"/>
    </row>
    <row r="13" spans="1:5" x14ac:dyDescent="0.25">
      <c r="B13" s="109" t="s">
        <v>915</v>
      </c>
      <c r="C13" s="94">
        <v>31</v>
      </c>
      <c r="D13" s="15"/>
      <c r="E13" s="58"/>
    </row>
    <row r="14" spans="1:5" x14ac:dyDescent="0.25">
      <c r="B14" s="110" t="s">
        <v>914</v>
      </c>
      <c r="C14" s="98">
        <v>31</v>
      </c>
      <c r="D14" s="58"/>
      <c r="E14" s="58"/>
    </row>
    <row r="15" spans="1:5" x14ac:dyDescent="0.25">
      <c r="B15" s="110" t="s">
        <v>913</v>
      </c>
      <c r="C15" s="98">
        <v>31</v>
      </c>
      <c r="D15" s="58"/>
      <c r="E15" s="58"/>
    </row>
    <row r="16" spans="1:5" x14ac:dyDescent="0.25">
      <c r="B16" s="110" t="s">
        <v>912</v>
      </c>
      <c r="C16" s="98">
        <v>30</v>
      </c>
      <c r="D16" s="58"/>
      <c r="E16" s="58"/>
    </row>
    <row r="17" spans="2:5" x14ac:dyDescent="0.25">
      <c r="B17" s="110" t="s">
        <v>911</v>
      </c>
      <c r="C17" s="98">
        <v>30</v>
      </c>
      <c r="D17" s="58"/>
      <c r="E17" s="58"/>
    </row>
    <row r="18" spans="2:5" x14ac:dyDescent="0.25">
      <c r="B18" s="110" t="s">
        <v>910</v>
      </c>
      <c r="C18" s="98">
        <v>29</v>
      </c>
      <c r="D18" s="58"/>
      <c r="E18" s="58"/>
    </row>
    <row r="19" spans="2:5" x14ac:dyDescent="0.25">
      <c r="B19" s="109" t="s">
        <v>909</v>
      </c>
      <c r="C19" s="94">
        <v>28</v>
      </c>
      <c r="D19" s="58"/>
      <c r="E19" s="58"/>
    </row>
    <row r="20" spans="2:5" x14ac:dyDescent="0.25">
      <c r="B20" s="110" t="s">
        <v>908</v>
      </c>
      <c r="C20" s="98">
        <v>28</v>
      </c>
      <c r="D20" s="58"/>
      <c r="E20" s="58"/>
    </row>
    <row r="21" spans="2:5" x14ac:dyDescent="0.25">
      <c r="B21" s="110" t="s">
        <v>907</v>
      </c>
      <c r="C21" s="98">
        <v>28</v>
      </c>
      <c r="D21" s="58"/>
      <c r="E21" s="58"/>
    </row>
    <row r="22" spans="2:5" x14ac:dyDescent="0.25">
      <c r="B22" s="110" t="s">
        <v>906</v>
      </c>
      <c r="C22" s="98">
        <v>27</v>
      </c>
      <c r="D22" s="58"/>
      <c r="E22" s="58"/>
    </row>
    <row r="23" spans="2:5" x14ac:dyDescent="0.25">
      <c r="B23" s="110" t="s">
        <v>905</v>
      </c>
      <c r="C23" s="98">
        <v>24</v>
      </c>
      <c r="D23" s="58"/>
      <c r="E23" s="58"/>
    </row>
    <row r="24" spans="2:5" x14ac:dyDescent="0.25">
      <c r="B24" s="109" t="s">
        <v>904</v>
      </c>
      <c r="C24" s="94">
        <v>23</v>
      </c>
      <c r="D24" s="58"/>
      <c r="E24" s="58"/>
    </row>
    <row r="25" spans="2:5" x14ac:dyDescent="0.25">
      <c r="B25" s="109" t="s">
        <v>903</v>
      </c>
      <c r="C25" s="94">
        <v>23</v>
      </c>
      <c r="D25" s="58"/>
      <c r="E25" s="58"/>
    </row>
    <row r="26" spans="2:5" x14ac:dyDescent="0.25">
      <c r="B26" s="110" t="s">
        <v>902</v>
      </c>
      <c r="C26" s="98">
        <v>21</v>
      </c>
      <c r="D26" s="58"/>
      <c r="E26" s="58"/>
    </row>
    <row r="27" spans="2:5" x14ac:dyDescent="0.25">
      <c r="B27" s="110" t="s">
        <v>901</v>
      </c>
      <c r="C27" s="98">
        <v>20</v>
      </c>
      <c r="D27" s="58"/>
      <c r="E27" s="58"/>
    </row>
    <row r="28" spans="2:5" x14ac:dyDescent="0.25">
      <c r="B28" s="110" t="s">
        <v>900</v>
      </c>
      <c r="C28" s="98">
        <v>19</v>
      </c>
      <c r="D28" s="58"/>
      <c r="E28" s="58"/>
    </row>
    <row r="29" spans="2:5" x14ac:dyDescent="0.25">
      <c r="B29" s="110" t="s">
        <v>899</v>
      </c>
      <c r="C29" s="98">
        <v>19</v>
      </c>
      <c r="D29" s="58"/>
      <c r="E29" s="58"/>
    </row>
    <row r="30" spans="2:5" x14ac:dyDescent="0.25">
      <c r="B30" s="110" t="s">
        <v>898</v>
      </c>
      <c r="C30" s="98">
        <v>17</v>
      </c>
      <c r="D30" s="58"/>
      <c r="E30" s="58"/>
    </row>
    <row r="31" spans="2:5" x14ac:dyDescent="0.25">
      <c r="B31" s="110" t="s">
        <v>897</v>
      </c>
      <c r="C31" s="92">
        <v>17</v>
      </c>
      <c r="D31" s="58"/>
      <c r="E31" s="58"/>
    </row>
    <row r="32" spans="2:5" x14ac:dyDescent="0.25">
      <c r="B32" s="109" t="s">
        <v>896</v>
      </c>
      <c r="C32" s="94">
        <v>16</v>
      </c>
      <c r="D32" s="58"/>
      <c r="E32" s="58"/>
    </row>
    <row r="33" spans="2:5" x14ac:dyDescent="0.25">
      <c r="B33" s="110" t="s">
        <v>895</v>
      </c>
      <c r="C33" s="98">
        <v>15</v>
      </c>
      <c r="D33" s="58"/>
      <c r="E33" s="58"/>
    </row>
    <row r="34" spans="2:5" ht="30" x14ac:dyDescent="0.25">
      <c r="B34" s="53" t="s">
        <v>894</v>
      </c>
      <c r="C34" s="98">
        <v>14</v>
      </c>
      <c r="D34" s="58"/>
      <c r="E34" s="58"/>
    </row>
    <row r="35" spans="2:5" x14ac:dyDescent="0.25">
      <c r="B35" s="110" t="s">
        <v>893</v>
      </c>
      <c r="C35" s="98">
        <v>11</v>
      </c>
      <c r="D35" s="58"/>
      <c r="E35" s="58"/>
    </row>
    <row r="36" spans="2:5" x14ac:dyDescent="0.25">
      <c r="B36" s="110" t="s">
        <v>892</v>
      </c>
      <c r="C36" s="98">
        <v>11</v>
      </c>
      <c r="D36" s="58"/>
      <c r="E36" s="58"/>
    </row>
    <row r="37" spans="2:5" x14ac:dyDescent="0.25">
      <c r="B37" s="110" t="s">
        <v>891</v>
      </c>
      <c r="C37" s="98">
        <v>9</v>
      </c>
      <c r="D37" s="58"/>
      <c r="E37" s="58"/>
    </row>
    <row r="38" spans="2:5" x14ac:dyDescent="0.25">
      <c r="B38" s="110" t="s">
        <v>890</v>
      </c>
      <c r="C38" s="98">
        <v>9</v>
      </c>
      <c r="D38" s="58"/>
      <c r="E38" s="58"/>
    </row>
    <row r="39" spans="2:5" s="1" customFormat="1" x14ac:dyDescent="0.25">
      <c r="B39" s="116" t="s">
        <v>74</v>
      </c>
      <c r="C39" s="91">
        <f>SUM(C3:C38)</f>
        <v>985</v>
      </c>
      <c r="D39" s="115"/>
      <c r="E39" s="115"/>
    </row>
    <row r="40" spans="2:5" x14ac:dyDescent="0.25">
      <c r="B40" s="108"/>
      <c r="C40" s="108"/>
      <c r="D40" s="58"/>
      <c r="E40" s="58"/>
    </row>
    <row r="41" spans="2:5" x14ac:dyDescent="0.25">
      <c r="B41" s="108"/>
      <c r="C41" s="108"/>
      <c r="D41" s="58"/>
      <c r="E41" s="58"/>
    </row>
    <row r="42" spans="2:5" x14ac:dyDescent="0.25">
      <c r="B42" s="108"/>
      <c r="C42" s="108"/>
      <c r="D42" s="58"/>
      <c r="E42" s="58"/>
    </row>
    <row r="43" spans="2:5" x14ac:dyDescent="0.25">
      <c r="B43" s="108"/>
      <c r="C43" s="108"/>
      <c r="D43" s="58"/>
      <c r="E43" s="58"/>
    </row>
  </sheetData>
  <printOptions headings="1" gridLines="1"/>
  <pageMargins left="0.25" right="0.25"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34"/>
  <sheetViews>
    <sheetView zoomScaleNormal="100" workbookViewId="0">
      <pane ySplit="2" topLeftCell="A3" activePane="bottomLeft" state="frozen"/>
      <selection pane="bottomLeft" activeCell="A3" sqref="A3"/>
    </sheetView>
  </sheetViews>
  <sheetFormatPr defaultRowHeight="15" x14ac:dyDescent="0.25"/>
  <cols>
    <col min="1" max="1" width="6.5703125" customWidth="1"/>
    <col min="2" max="2" width="70.28515625" customWidth="1"/>
    <col min="3" max="3" width="9.7109375" customWidth="1"/>
  </cols>
  <sheetData>
    <row r="1" spans="1:3" x14ac:dyDescent="0.25">
      <c r="B1" s="1" t="s">
        <v>1973</v>
      </c>
    </row>
    <row r="2" spans="1:3" x14ac:dyDescent="0.25">
      <c r="A2" s="1" t="s">
        <v>1</v>
      </c>
      <c r="B2" s="119" t="s">
        <v>1974</v>
      </c>
      <c r="C2" s="63" t="s">
        <v>3</v>
      </c>
    </row>
    <row r="3" spans="1:3" x14ac:dyDescent="0.25">
      <c r="A3" t="s">
        <v>816</v>
      </c>
      <c r="B3" s="4" t="s">
        <v>955</v>
      </c>
      <c r="C3" s="4">
        <v>88</v>
      </c>
    </row>
    <row r="4" spans="1:3" x14ac:dyDescent="0.25">
      <c r="A4" t="s">
        <v>816</v>
      </c>
      <c r="B4" s="4" t="s">
        <v>954</v>
      </c>
      <c r="C4" s="4">
        <v>53</v>
      </c>
    </row>
    <row r="5" spans="1:3" ht="15" customHeight="1" x14ac:dyDescent="0.25">
      <c r="A5" t="s">
        <v>816</v>
      </c>
      <c r="B5" s="4" t="s">
        <v>953</v>
      </c>
      <c r="C5" s="4">
        <v>41</v>
      </c>
    </row>
    <row r="6" spans="1:3" x14ac:dyDescent="0.25">
      <c r="A6" t="s">
        <v>816</v>
      </c>
      <c r="B6" s="4" t="s">
        <v>952</v>
      </c>
      <c r="C6" s="4">
        <v>23</v>
      </c>
    </row>
    <row r="7" spans="1:3" x14ac:dyDescent="0.25">
      <c r="A7" t="s">
        <v>816</v>
      </c>
      <c r="B7" s="4" t="s">
        <v>951</v>
      </c>
      <c r="C7" s="4">
        <v>23</v>
      </c>
    </row>
    <row r="8" spans="1:3" x14ac:dyDescent="0.25">
      <c r="A8" t="s">
        <v>816</v>
      </c>
      <c r="B8" s="4" t="s">
        <v>950</v>
      </c>
      <c r="C8" s="4">
        <v>22</v>
      </c>
    </row>
    <row r="9" spans="1:3" x14ac:dyDescent="0.25">
      <c r="A9" t="s">
        <v>816</v>
      </c>
      <c r="B9" s="4" t="s">
        <v>949</v>
      </c>
      <c r="C9" s="4">
        <v>22</v>
      </c>
    </row>
    <row r="10" spans="1:3" x14ac:dyDescent="0.25">
      <c r="A10" t="s">
        <v>816</v>
      </c>
      <c r="B10" s="4" t="s">
        <v>948</v>
      </c>
      <c r="C10" s="4">
        <v>18</v>
      </c>
    </row>
    <row r="11" spans="1:3" x14ac:dyDescent="0.25">
      <c r="A11" t="s">
        <v>816</v>
      </c>
      <c r="B11" s="4" t="s">
        <v>947</v>
      </c>
      <c r="C11" s="4">
        <v>5</v>
      </c>
    </row>
    <row r="12" spans="1:3" x14ac:dyDescent="0.25">
      <c r="A12" t="s">
        <v>142</v>
      </c>
      <c r="B12" s="22" t="s">
        <v>946</v>
      </c>
      <c r="C12" s="4">
        <v>14</v>
      </c>
    </row>
    <row r="13" spans="1:3" x14ac:dyDescent="0.25">
      <c r="A13" t="s">
        <v>142</v>
      </c>
      <c r="B13" s="22" t="s">
        <v>945</v>
      </c>
      <c r="C13" s="4">
        <v>16</v>
      </c>
    </row>
    <row r="14" spans="1:3" x14ac:dyDescent="0.25">
      <c r="A14" t="s">
        <v>543</v>
      </c>
      <c r="B14" s="4" t="s">
        <v>1903</v>
      </c>
      <c r="C14" s="4">
        <v>35</v>
      </c>
    </row>
    <row r="15" spans="1:3" x14ac:dyDescent="0.25">
      <c r="A15" t="s">
        <v>543</v>
      </c>
      <c r="B15" s="4" t="s">
        <v>944</v>
      </c>
      <c r="C15" s="4">
        <v>31</v>
      </c>
    </row>
    <row r="16" spans="1:3" x14ac:dyDescent="0.25">
      <c r="A16" t="s">
        <v>543</v>
      </c>
      <c r="B16" s="4" t="s">
        <v>943</v>
      </c>
      <c r="C16" s="4">
        <v>16</v>
      </c>
    </row>
    <row r="17" spans="1:4" x14ac:dyDescent="0.25">
      <c r="A17" t="s">
        <v>543</v>
      </c>
      <c r="B17" s="4" t="s">
        <v>942</v>
      </c>
      <c r="C17" s="4">
        <v>11</v>
      </c>
    </row>
    <row r="18" spans="1:4" x14ac:dyDescent="0.25">
      <c r="A18" t="s">
        <v>931</v>
      </c>
      <c r="B18" s="4" t="s">
        <v>941</v>
      </c>
      <c r="C18" s="4">
        <v>39</v>
      </c>
    </row>
    <row r="19" spans="1:4" x14ac:dyDescent="0.25">
      <c r="A19" t="s">
        <v>286</v>
      </c>
      <c r="B19" s="4" t="s">
        <v>940</v>
      </c>
      <c r="C19" s="4">
        <v>57</v>
      </c>
    </row>
    <row r="20" spans="1:4" x14ac:dyDescent="0.25">
      <c r="A20" t="s">
        <v>286</v>
      </c>
      <c r="B20" s="4" t="s">
        <v>939</v>
      </c>
      <c r="C20" s="4">
        <v>19</v>
      </c>
    </row>
    <row r="21" spans="1:4" x14ac:dyDescent="0.25">
      <c r="A21" t="s">
        <v>928</v>
      </c>
      <c r="B21" s="4" t="s">
        <v>938</v>
      </c>
      <c r="C21" s="4">
        <v>39</v>
      </c>
    </row>
    <row r="22" spans="1:4" x14ac:dyDescent="0.25">
      <c r="A22" t="s">
        <v>928</v>
      </c>
      <c r="B22" s="4" t="s">
        <v>937</v>
      </c>
      <c r="C22" s="4">
        <v>34</v>
      </c>
    </row>
    <row r="23" spans="1:4" x14ac:dyDescent="0.25">
      <c r="A23" t="s">
        <v>928</v>
      </c>
      <c r="B23" s="4" t="s">
        <v>936</v>
      </c>
      <c r="C23" s="4">
        <v>32</v>
      </c>
    </row>
    <row r="24" spans="1:4" x14ac:dyDescent="0.25">
      <c r="A24" t="s">
        <v>718</v>
      </c>
      <c r="B24" s="4" t="s">
        <v>935</v>
      </c>
      <c r="C24" s="4">
        <v>21</v>
      </c>
    </row>
    <row r="25" spans="1:4" x14ac:dyDescent="0.25">
      <c r="A25" t="s">
        <v>718</v>
      </c>
      <c r="B25" s="4" t="s">
        <v>934</v>
      </c>
      <c r="C25" s="4">
        <v>8</v>
      </c>
    </row>
    <row r="26" spans="1:4" s="1" customFormat="1" x14ac:dyDescent="0.25">
      <c r="B26" s="28" t="s">
        <v>74</v>
      </c>
      <c r="C26" s="28">
        <f>SUM(C3:C25)</f>
        <v>667</v>
      </c>
    </row>
    <row r="28" spans="1:4" x14ac:dyDescent="0.25">
      <c r="A28" s="1" t="s">
        <v>816</v>
      </c>
      <c r="B28" s="28" t="s">
        <v>933</v>
      </c>
      <c r="C28" s="1">
        <v>295</v>
      </c>
      <c r="D28" s="16"/>
    </row>
    <row r="29" spans="1:4" x14ac:dyDescent="0.25">
      <c r="A29" s="1" t="s">
        <v>142</v>
      </c>
      <c r="B29" s="28" t="s">
        <v>932</v>
      </c>
      <c r="C29" s="1">
        <v>30</v>
      </c>
      <c r="D29" s="16"/>
    </row>
    <row r="30" spans="1:4" x14ac:dyDescent="0.25">
      <c r="A30" s="1" t="s">
        <v>543</v>
      </c>
      <c r="B30" s="28" t="s">
        <v>542</v>
      </c>
      <c r="C30" s="1">
        <v>93</v>
      </c>
      <c r="D30" s="16"/>
    </row>
    <row r="31" spans="1:4" x14ac:dyDescent="0.25">
      <c r="A31" s="1" t="s">
        <v>931</v>
      </c>
      <c r="B31" s="28" t="s">
        <v>930</v>
      </c>
      <c r="C31" s="1">
        <v>39</v>
      </c>
      <c r="D31" s="16"/>
    </row>
    <row r="32" spans="1:4" x14ac:dyDescent="0.25">
      <c r="A32" s="1" t="s">
        <v>286</v>
      </c>
      <c r="B32" s="28" t="s">
        <v>929</v>
      </c>
      <c r="C32" s="1">
        <v>76</v>
      </c>
      <c r="D32" s="16"/>
    </row>
    <row r="33" spans="1:4" x14ac:dyDescent="0.25">
      <c r="A33" s="1" t="s">
        <v>928</v>
      </c>
      <c r="B33" s="28" t="s">
        <v>927</v>
      </c>
      <c r="C33" s="1">
        <v>105</v>
      </c>
      <c r="D33" s="16"/>
    </row>
    <row r="34" spans="1:4" x14ac:dyDescent="0.25">
      <c r="A34" s="1" t="s">
        <v>718</v>
      </c>
      <c r="B34" s="28" t="s">
        <v>926</v>
      </c>
      <c r="C34" s="1">
        <v>29</v>
      </c>
      <c r="D34" s="16"/>
    </row>
  </sheetData>
  <printOptions headings="1" gridLines="1"/>
  <pageMargins left="0.25" right="0.25" top="0.75" bottom="0.75" header="0.3" footer="0.3"/>
  <pageSetup orientation="portrait" horizontalDpi="360" verticalDpi="360" r:id="rId1"/>
  <headerFooter>
    <oddHeader>&amp;C&amp;"-,Bold"Sección IV</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2:G85"/>
  <sheetViews>
    <sheetView zoomScaleNormal="100" workbookViewId="0">
      <pane ySplit="3" topLeftCell="A64" activePane="bottomLeft" state="frozen"/>
      <selection activeCell="B3" sqref="B3"/>
      <selection pane="bottomLeft" activeCell="A4" sqref="A4"/>
    </sheetView>
  </sheetViews>
  <sheetFormatPr defaultRowHeight="15" x14ac:dyDescent="0.25"/>
  <cols>
    <col min="1" max="1" width="5.7109375" customWidth="1"/>
    <col min="2" max="2" width="53.42578125" style="6" customWidth="1"/>
    <col min="3" max="3" width="10.7109375" customWidth="1"/>
    <col min="5" max="5" width="14.28515625" customWidth="1"/>
    <col min="7" max="7" width="11.42578125" customWidth="1"/>
  </cols>
  <sheetData>
    <row r="2" spans="1:7" x14ac:dyDescent="0.25">
      <c r="B2" s="1" t="s">
        <v>0</v>
      </c>
    </row>
    <row r="3" spans="1:7" s="1" customFormat="1" ht="30" x14ac:dyDescent="0.25">
      <c r="A3" s="1" t="s">
        <v>1</v>
      </c>
      <c r="B3" s="2" t="s">
        <v>2</v>
      </c>
      <c r="C3" s="3" t="s">
        <v>3</v>
      </c>
    </row>
    <row r="4" spans="1:7" s="6" customFormat="1" x14ac:dyDescent="0.25">
      <c r="A4" s="4" t="s">
        <v>4</v>
      </c>
      <c r="B4" s="5" t="s">
        <v>5</v>
      </c>
      <c r="C4" s="5">
        <v>25</v>
      </c>
      <c r="G4" s="7"/>
    </row>
    <row r="5" spans="1:7" x14ac:dyDescent="0.25">
      <c r="A5" s="4" t="s">
        <v>4</v>
      </c>
      <c r="B5" s="8" t="s">
        <v>6</v>
      </c>
      <c r="C5" s="9">
        <v>16</v>
      </c>
    </row>
    <row r="6" spans="1:7" x14ac:dyDescent="0.25">
      <c r="A6" s="4" t="s">
        <v>4</v>
      </c>
      <c r="B6" s="10" t="s">
        <v>7</v>
      </c>
      <c r="C6" s="11">
        <v>16</v>
      </c>
    </row>
    <row r="7" spans="1:7" x14ac:dyDescent="0.25">
      <c r="A7" s="6" t="s">
        <v>4</v>
      </c>
      <c r="B7" s="12" t="s">
        <v>8</v>
      </c>
      <c r="C7" s="13">
        <v>7</v>
      </c>
    </row>
    <row r="8" spans="1:7" x14ac:dyDescent="0.25">
      <c r="A8" s="4" t="s">
        <v>9</v>
      </c>
      <c r="B8" s="8" t="s">
        <v>10</v>
      </c>
      <c r="C8" s="9">
        <v>36</v>
      </c>
    </row>
    <row r="9" spans="1:7" x14ac:dyDescent="0.25">
      <c r="A9" s="4" t="s">
        <v>9</v>
      </c>
      <c r="B9" s="9" t="s">
        <v>11</v>
      </c>
      <c r="C9" s="9">
        <v>33</v>
      </c>
    </row>
    <row r="10" spans="1:7" x14ac:dyDescent="0.25">
      <c r="A10" s="4" t="s">
        <v>9</v>
      </c>
      <c r="B10" s="5" t="s">
        <v>12</v>
      </c>
      <c r="C10" s="5">
        <v>29</v>
      </c>
    </row>
    <row r="11" spans="1:7" x14ac:dyDescent="0.25">
      <c r="A11" s="4" t="s">
        <v>9</v>
      </c>
      <c r="B11" s="8" t="s">
        <v>13</v>
      </c>
      <c r="C11" s="9">
        <v>29</v>
      </c>
    </row>
    <row r="12" spans="1:7" x14ac:dyDescent="0.25">
      <c r="A12" s="4" t="s">
        <v>9</v>
      </c>
      <c r="B12" s="8" t="s">
        <v>14</v>
      </c>
      <c r="C12" s="9">
        <v>17</v>
      </c>
    </row>
    <row r="13" spans="1:7" x14ac:dyDescent="0.25">
      <c r="A13" s="4" t="s">
        <v>9</v>
      </c>
      <c r="B13" s="10" t="s">
        <v>15</v>
      </c>
      <c r="C13" s="5">
        <v>15</v>
      </c>
    </row>
    <row r="14" spans="1:7" x14ac:dyDescent="0.25">
      <c r="A14" s="4" t="s">
        <v>9</v>
      </c>
      <c r="B14" s="10" t="s">
        <v>16</v>
      </c>
      <c r="C14" s="5">
        <v>14</v>
      </c>
    </row>
    <row r="15" spans="1:7" x14ac:dyDescent="0.25">
      <c r="A15" s="4" t="s">
        <v>9</v>
      </c>
      <c r="B15" s="8" t="s">
        <v>17</v>
      </c>
      <c r="C15" s="9">
        <v>14</v>
      </c>
    </row>
    <row r="16" spans="1:7" x14ac:dyDescent="0.25">
      <c r="A16" s="4" t="s">
        <v>9</v>
      </c>
      <c r="B16" s="10" t="s">
        <v>18</v>
      </c>
      <c r="C16" s="5">
        <v>13</v>
      </c>
    </row>
    <row r="17" spans="1:3" x14ac:dyDescent="0.25">
      <c r="A17" s="4" t="s">
        <v>9</v>
      </c>
      <c r="B17" s="10" t="s">
        <v>19</v>
      </c>
      <c r="C17" s="11">
        <v>11</v>
      </c>
    </row>
    <row r="18" spans="1:3" x14ac:dyDescent="0.25">
      <c r="A18" s="4" t="s">
        <v>9</v>
      </c>
      <c r="B18" s="8" t="s">
        <v>20</v>
      </c>
      <c r="C18" s="9">
        <v>10</v>
      </c>
    </row>
    <row r="19" spans="1:3" x14ac:dyDescent="0.25">
      <c r="A19" s="4" t="s">
        <v>9</v>
      </c>
      <c r="B19" s="8" t="s">
        <v>21</v>
      </c>
      <c r="C19" s="9">
        <v>10</v>
      </c>
    </row>
    <row r="20" spans="1:3" x14ac:dyDescent="0.25">
      <c r="A20" s="4" t="s">
        <v>22</v>
      </c>
      <c r="B20" s="9" t="s">
        <v>23</v>
      </c>
      <c r="C20" s="9">
        <v>38</v>
      </c>
    </row>
    <row r="21" spans="1:3" x14ac:dyDescent="0.25">
      <c r="A21" s="4" t="s">
        <v>22</v>
      </c>
      <c r="B21" s="8" t="s">
        <v>24</v>
      </c>
      <c r="C21" s="9">
        <v>37</v>
      </c>
    </row>
    <row r="22" spans="1:3" x14ac:dyDescent="0.25">
      <c r="A22" s="4" t="s">
        <v>22</v>
      </c>
      <c r="B22" s="8" t="s">
        <v>25</v>
      </c>
      <c r="C22" s="9">
        <v>31</v>
      </c>
    </row>
    <row r="23" spans="1:3" x14ac:dyDescent="0.25">
      <c r="A23" s="4" t="s">
        <v>22</v>
      </c>
      <c r="B23" s="8" t="s">
        <v>26</v>
      </c>
      <c r="C23" s="9">
        <v>31</v>
      </c>
    </row>
    <row r="24" spans="1:3" x14ac:dyDescent="0.25">
      <c r="A24" s="4" t="s">
        <v>22</v>
      </c>
      <c r="B24" s="5" t="s">
        <v>27</v>
      </c>
      <c r="C24" s="5">
        <v>19</v>
      </c>
    </row>
    <row r="25" spans="1:3" x14ac:dyDescent="0.25">
      <c r="A25" s="4" t="s">
        <v>22</v>
      </c>
      <c r="B25" s="10" t="s">
        <v>28</v>
      </c>
      <c r="C25" s="5">
        <v>16</v>
      </c>
    </row>
    <row r="26" spans="1:3" x14ac:dyDescent="0.25">
      <c r="A26" s="4" t="s">
        <v>22</v>
      </c>
      <c r="B26" s="10" t="s">
        <v>29</v>
      </c>
      <c r="C26" s="5">
        <v>15</v>
      </c>
    </row>
    <row r="27" spans="1:3" x14ac:dyDescent="0.25">
      <c r="A27" s="4" t="s">
        <v>30</v>
      </c>
      <c r="B27" s="8" t="s">
        <v>31</v>
      </c>
      <c r="C27" s="9">
        <v>81</v>
      </c>
    </row>
    <row r="28" spans="1:3" x14ac:dyDescent="0.25">
      <c r="A28" s="4" t="s">
        <v>30</v>
      </c>
      <c r="B28" s="10" t="s">
        <v>32</v>
      </c>
      <c r="C28" s="5">
        <v>19</v>
      </c>
    </row>
    <row r="29" spans="1:3" x14ac:dyDescent="0.25">
      <c r="A29" s="4" t="s">
        <v>30</v>
      </c>
      <c r="B29" s="8" t="s">
        <v>33</v>
      </c>
      <c r="C29" s="9">
        <v>19</v>
      </c>
    </row>
    <row r="30" spans="1:3" x14ac:dyDescent="0.25">
      <c r="A30" s="4" t="s">
        <v>30</v>
      </c>
      <c r="B30" s="8" t="s">
        <v>34</v>
      </c>
      <c r="C30" s="9">
        <v>4</v>
      </c>
    </row>
    <row r="31" spans="1:3" x14ac:dyDescent="0.25">
      <c r="A31" s="4" t="s">
        <v>35</v>
      </c>
      <c r="B31" s="8" t="s">
        <v>36</v>
      </c>
      <c r="C31" s="9">
        <v>30</v>
      </c>
    </row>
    <row r="32" spans="1:3" x14ac:dyDescent="0.25">
      <c r="A32" s="4" t="s">
        <v>35</v>
      </c>
      <c r="B32" s="5" t="s">
        <v>37</v>
      </c>
      <c r="C32" s="5">
        <v>19</v>
      </c>
    </row>
    <row r="33" spans="1:3" x14ac:dyDescent="0.25">
      <c r="A33" s="4" t="s">
        <v>35</v>
      </c>
      <c r="B33" s="10" t="s">
        <v>38</v>
      </c>
      <c r="C33" s="5">
        <v>13</v>
      </c>
    </row>
    <row r="34" spans="1:3" x14ac:dyDescent="0.25">
      <c r="A34" s="4" t="s">
        <v>35</v>
      </c>
      <c r="B34" s="5" t="s">
        <v>39</v>
      </c>
      <c r="C34" s="5">
        <v>13</v>
      </c>
    </row>
    <row r="35" spans="1:3" x14ac:dyDescent="0.25">
      <c r="A35" s="4" t="s">
        <v>35</v>
      </c>
      <c r="B35" s="10" t="s">
        <v>40</v>
      </c>
      <c r="C35" s="5">
        <v>6</v>
      </c>
    </row>
    <row r="36" spans="1:3" x14ac:dyDescent="0.25">
      <c r="A36" s="4" t="s">
        <v>35</v>
      </c>
      <c r="B36" s="5" t="s">
        <v>41</v>
      </c>
      <c r="C36" s="5">
        <v>5</v>
      </c>
    </row>
    <row r="37" spans="1:3" x14ac:dyDescent="0.25">
      <c r="A37" s="4" t="s">
        <v>42</v>
      </c>
      <c r="B37" s="8" t="s">
        <v>43</v>
      </c>
      <c r="C37" s="9">
        <v>25</v>
      </c>
    </row>
    <row r="38" spans="1:3" x14ac:dyDescent="0.25">
      <c r="A38" s="4" t="s">
        <v>42</v>
      </c>
      <c r="B38" s="8" t="s">
        <v>44</v>
      </c>
      <c r="C38" s="9">
        <v>22</v>
      </c>
    </row>
    <row r="39" spans="1:3" x14ac:dyDescent="0.25">
      <c r="A39" s="4" t="s">
        <v>42</v>
      </c>
      <c r="B39" s="10" t="s">
        <v>45</v>
      </c>
      <c r="C39" s="5">
        <v>19</v>
      </c>
    </row>
    <row r="40" spans="1:3" x14ac:dyDescent="0.25">
      <c r="A40" s="4" t="s">
        <v>42</v>
      </c>
      <c r="B40" s="10" t="s">
        <v>46</v>
      </c>
      <c r="C40" s="11">
        <v>18</v>
      </c>
    </row>
    <row r="41" spans="1:3" x14ac:dyDescent="0.25">
      <c r="A41" s="4" t="s">
        <v>42</v>
      </c>
      <c r="B41" s="10" t="s">
        <v>47</v>
      </c>
      <c r="C41" s="5">
        <v>2</v>
      </c>
    </row>
    <row r="42" spans="1:3" x14ac:dyDescent="0.25">
      <c r="A42" s="4" t="s">
        <v>48</v>
      </c>
      <c r="B42" s="10" t="s">
        <v>49</v>
      </c>
      <c r="C42" s="5">
        <v>31</v>
      </c>
    </row>
    <row r="43" spans="1:3" x14ac:dyDescent="0.25">
      <c r="A43" s="4" t="s">
        <v>48</v>
      </c>
      <c r="B43" s="8" t="s">
        <v>50</v>
      </c>
      <c r="C43" s="9">
        <v>15</v>
      </c>
    </row>
    <row r="44" spans="1:3" x14ac:dyDescent="0.25">
      <c r="A44" s="4" t="s">
        <v>48</v>
      </c>
      <c r="B44" s="8" t="s">
        <v>51</v>
      </c>
      <c r="C44" s="9">
        <v>10</v>
      </c>
    </row>
    <row r="45" spans="1:3" x14ac:dyDescent="0.25">
      <c r="A45" s="4" t="s">
        <v>48</v>
      </c>
      <c r="B45" s="10" t="s">
        <v>52</v>
      </c>
      <c r="C45" s="5">
        <v>9</v>
      </c>
    </row>
    <row r="46" spans="1:3" x14ac:dyDescent="0.25">
      <c r="A46" s="4" t="s">
        <v>48</v>
      </c>
      <c r="B46" s="8" t="s">
        <v>53</v>
      </c>
      <c r="C46" s="9">
        <v>9</v>
      </c>
    </row>
    <row r="47" spans="1:3" x14ac:dyDescent="0.25">
      <c r="A47" s="4" t="s">
        <v>48</v>
      </c>
      <c r="B47" s="10" t="s">
        <v>54</v>
      </c>
      <c r="C47" s="5">
        <v>5</v>
      </c>
    </row>
    <row r="48" spans="1:3" x14ac:dyDescent="0.25">
      <c r="A48" s="4" t="s">
        <v>48</v>
      </c>
      <c r="B48" s="10" t="s">
        <v>55</v>
      </c>
      <c r="C48" s="5">
        <v>2</v>
      </c>
    </row>
    <row r="49" spans="1:3" x14ac:dyDescent="0.25">
      <c r="A49" s="4" t="s">
        <v>56</v>
      </c>
      <c r="B49" s="10" t="s">
        <v>57</v>
      </c>
      <c r="C49" s="5">
        <v>25</v>
      </c>
    </row>
    <row r="50" spans="1:3" x14ac:dyDescent="0.25">
      <c r="A50" s="4" t="s">
        <v>56</v>
      </c>
      <c r="B50" s="8" t="s">
        <v>58</v>
      </c>
      <c r="C50" s="9">
        <v>16</v>
      </c>
    </row>
    <row r="51" spans="1:3" x14ac:dyDescent="0.25">
      <c r="A51" s="4" t="s">
        <v>56</v>
      </c>
      <c r="B51" s="8" t="s">
        <v>59</v>
      </c>
      <c r="C51" s="9">
        <v>16</v>
      </c>
    </row>
    <row r="52" spans="1:3" ht="13.9" customHeight="1" x14ac:dyDescent="0.25">
      <c r="A52" s="4" t="s">
        <v>56</v>
      </c>
      <c r="B52" s="10" t="s">
        <v>60</v>
      </c>
      <c r="C52" s="5">
        <v>14</v>
      </c>
    </row>
    <row r="53" spans="1:3" x14ac:dyDescent="0.25">
      <c r="A53" s="4" t="s">
        <v>56</v>
      </c>
      <c r="B53" s="8" t="s">
        <v>61</v>
      </c>
      <c r="C53" s="9">
        <v>6</v>
      </c>
    </row>
    <row r="54" spans="1:3" x14ac:dyDescent="0.25">
      <c r="A54" s="4" t="s">
        <v>56</v>
      </c>
      <c r="B54" s="10" t="s">
        <v>62</v>
      </c>
      <c r="C54" s="11">
        <v>4</v>
      </c>
    </row>
    <row r="55" spans="1:3" x14ac:dyDescent="0.25">
      <c r="A55" s="4" t="s">
        <v>56</v>
      </c>
      <c r="B55" s="10" t="s">
        <v>63</v>
      </c>
      <c r="C55" s="5">
        <v>3</v>
      </c>
    </row>
    <row r="56" spans="1:3" x14ac:dyDescent="0.25">
      <c r="A56" s="4" t="s">
        <v>64</v>
      </c>
      <c r="B56" s="8" t="s">
        <v>65</v>
      </c>
      <c r="C56" s="9">
        <v>18</v>
      </c>
    </row>
    <row r="57" spans="1:3" x14ac:dyDescent="0.25">
      <c r="A57" s="4" t="s">
        <v>64</v>
      </c>
      <c r="B57" s="10" t="s">
        <v>66</v>
      </c>
      <c r="C57" s="5">
        <v>17</v>
      </c>
    </row>
    <row r="58" spans="1:3" x14ac:dyDescent="0.25">
      <c r="A58" s="4" t="s">
        <v>64</v>
      </c>
      <c r="B58" s="8" t="s">
        <v>67</v>
      </c>
      <c r="C58" s="9">
        <v>16</v>
      </c>
    </row>
    <row r="59" spans="1:3" x14ac:dyDescent="0.25">
      <c r="A59" s="4" t="s">
        <v>64</v>
      </c>
      <c r="B59" s="8" t="s">
        <v>68</v>
      </c>
      <c r="C59" s="9">
        <v>13</v>
      </c>
    </row>
    <row r="60" spans="1:3" x14ac:dyDescent="0.25">
      <c r="A60" s="4" t="s">
        <v>64</v>
      </c>
      <c r="B60" s="5" t="s">
        <v>69</v>
      </c>
      <c r="C60" s="5">
        <v>13</v>
      </c>
    </row>
    <row r="61" spans="1:3" x14ac:dyDescent="0.25">
      <c r="A61" s="4" t="s">
        <v>64</v>
      </c>
      <c r="B61" s="10" t="s">
        <v>70</v>
      </c>
      <c r="C61" s="5">
        <v>11</v>
      </c>
    </row>
    <row r="62" spans="1:3" x14ac:dyDescent="0.25">
      <c r="A62" s="4" t="s">
        <v>64</v>
      </c>
      <c r="B62" s="5" t="s">
        <v>71</v>
      </c>
      <c r="C62" s="5">
        <v>5</v>
      </c>
    </row>
    <row r="63" spans="1:3" x14ac:dyDescent="0.25">
      <c r="A63" s="4" t="s">
        <v>64</v>
      </c>
      <c r="B63" s="10" t="s">
        <v>72</v>
      </c>
      <c r="C63" s="5">
        <v>2</v>
      </c>
    </row>
    <row r="64" spans="1:3" x14ac:dyDescent="0.25">
      <c r="A64" s="4" t="s">
        <v>64</v>
      </c>
      <c r="B64" s="10" t="s">
        <v>73</v>
      </c>
      <c r="C64" s="5">
        <v>2</v>
      </c>
    </row>
    <row r="65" spans="1:4" x14ac:dyDescent="0.25">
      <c r="B65" s="14" t="s">
        <v>74</v>
      </c>
      <c r="C65" s="14">
        <f>SUM(C4:C64)</f>
        <v>1039</v>
      </c>
    </row>
    <row r="66" spans="1:4" x14ac:dyDescent="0.25">
      <c r="B66" s="15"/>
      <c r="C66" s="15"/>
    </row>
    <row r="67" spans="1:4" x14ac:dyDescent="0.25">
      <c r="A67" s="1" t="s">
        <v>4</v>
      </c>
      <c r="B67" s="1" t="s">
        <v>75</v>
      </c>
      <c r="C67" s="1">
        <f>SUM(C4:C7)</f>
        <v>64</v>
      </c>
      <c r="D67" s="16"/>
    </row>
    <row r="68" spans="1:4" x14ac:dyDescent="0.25">
      <c r="A68" s="1" t="s">
        <v>9</v>
      </c>
      <c r="B68" s="1" t="s">
        <v>76</v>
      </c>
      <c r="C68" s="1">
        <f>SUM(C8:C19)</f>
        <v>231</v>
      </c>
      <c r="D68" s="16"/>
    </row>
    <row r="69" spans="1:4" x14ac:dyDescent="0.25">
      <c r="A69" s="1" t="s">
        <v>22</v>
      </c>
      <c r="B69" s="1" t="s">
        <v>77</v>
      </c>
      <c r="C69" s="1">
        <f>SUM(C20:C26)</f>
        <v>187</v>
      </c>
      <c r="D69" s="16"/>
    </row>
    <row r="70" spans="1:4" x14ac:dyDescent="0.25">
      <c r="A70" s="1" t="s">
        <v>30</v>
      </c>
      <c r="B70" s="1" t="s">
        <v>78</v>
      </c>
      <c r="C70" s="1">
        <f>SUM(C27:C30)</f>
        <v>123</v>
      </c>
      <c r="D70" s="16"/>
    </row>
    <row r="71" spans="1:4" x14ac:dyDescent="0.25">
      <c r="A71" s="1" t="s">
        <v>35</v>
      </c>
      <c r="B71" s="1" t="s">
        <v>79</v>
      </c>
      <c r="C71" s="1">
        <f>SUM(C31:C36)</f>
        <v>86</v>
      </c>
      <c r="D71" s="16"/>
    </row>
    <row r="72" spans="1:4" x14ac:dyDescent="0.25">
      <c r="A72" s="1" t="s">
        <v>42</v>
      </c>
      <c r="B72" s="1" t="s">
        <v>80</v>
      </c>
      <c r="C72" s="1">
        <f>SUM(C37:C41)</f>
        <v>86</v>
      </c>
      <c r="D72" s="16"/>
    </row>
    <row r="73" spans="1:4" x14ac:dyDescent="0.25">
      <c r="A73" s="1" t="s">
        <v>48</v>
      </c>
      <c r="B73" s="1" t="s">
        <v>83</v>
      </c>
      <c r="C73" s="1">
        <f>SUM(C42:C48)</f>
        <v>81</v>
      </c>
      <c r="D73" s="16"/>
    </row>
    <row r="74" spans="1:4" x14ac:dyDescent="0.25">
      <c r="A74" s="1" t="s">
        <v>56</v>
      </c>
      <c r="B74" s="1" t="s">
        <v>81</v>
      </c>
      <c r="C74" s="1">
        <f>SUM(C49:C55)</f>
        <v>84</v>
      </c>
      <c r="D74" s="16"/>
    </row>
    <row r="75" spans="1:4" x14ac:dyDescent="0.25">
      <c r="A75" s="1" t="s">
        <v>64</v>
      </c>
      <c r="B75" s="1" t="s">
        <v>82</v>
      </c>
      <c r="C75" s="1">
        <f>SUM(C56:C64)</f>
        <v>97</v>
      </c>
      <c r="D75" s="16"/>
    </row>
    <row r="78" spans="1:4" x14ac:dyDescent="0.25">
      <c r="B78" s="6" t="s">
        <v>83</v>
      </c>
      <c r="C78">
        <v>81</v>
      </c>
    </row>
    <row r="79" spans="1:4" x14ac:dyDescent="0.25">
      <c r="B79" s="6" t="s">
        <v>88</v>
      </c>
      <c r="C79">
        <v>84</v>
      </c>
    </row>
    <row r="80" spans="1:4" x14ac:dyDescent="0.25">
      <c r="B80" s="6" t="s">
        <v>85</v>
      </c>
      <c r="C80">
        <v>86</v>
      </c>
    </row>
    <row r="81" spans="2:3" x14ac:dyDescent="0.25">
      <c r="B81" s="6" t="s">
        <v>80</v>
      </c>
      <c r="C81">
        <v>86</v>
      </c>
    </row>
    <row r="82" spans="2:3" x14ac:dyDescent="0.25">
      <c r="B82" s="6" t="s">
        <v>86</v>
      </c>
      <c r="C82">
        <v>97</v>
      </c>
    </row>
    <row r="83" spans="2:3" x14ac:dyDescent="0.25">
      <c r="B83" s="6" t="s">
        <v>78</v>
      </c>
      <c r="C83">
        <v>123</v>
      </c>
    </row>
    <row r="84" spans="2:3" x14ac:dyDescent="0.25">
      <c r="B84" s="6" t="s">
        <v>77</v>
      </c>
      <c r="C84">
        <v>187</v>
      </c>
    </row>
    <row r="85" spans="2:3" x14ac:dyDescent="0.25">
      <c r="B85" s="6" t="s">
        <v>87</v>
      </c>
      <c r="C85">
        <v>231</v>
      </c>
    </row>
  </sheetData>
  <sortState ref="B78:C85">
    <sortCondition ref="C78"/>
  </sortState>
  <printOptions headings="1" gridLines="1"/>
  <pageMargins left="0.25" right="0.25"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124"/>
  <sheetViews>
    <sheetView zoomScaleNormal="100" workbookViewId="0">
      <pane ySplit="2" topLeftCell="A3" activePane="bottomLeft" state="frozen"/>
      <selection pane="bottomLeft" activeCell="A3" sqref="A3"/>
    </sheetView>
  </sheetViews>
  <sheetFormatPr defaultRowHeight="15" x14ac:dyDescent="0.25"/>
  <cols>
    <col min="1" max="1" width="5.140625" customWidth="1"/>
    <col min="2" max="2" width="70.140625" customWidth="1"/>
    <col min="3" max="3" width="10.5703125" bestFit="1" customWidth="1"/>
    <col min="4" max="4" width="9.42578125" customWidth="1"/>
  </cols>
  <sheetData>
    <row r="1" spans="1:3" x14ac:dyDescent="0.25">
      <c r="B1" s="1" t="s">
        <v>1976</v>
      </c>
    </row>
    <row r="2" spans="1:3" ht="30.6" customHeight="1" x14ac:dyDescent="0.25">
      <c r="B2" s="119" t="s">
        <v>1975</v>
      </c>
      <c r="C2" s="20" t="s">
        <v>3</v>
      </c>
    </row>
    <row r="3" spans="1:3" x14ac:dyDescent="0.25">
      <c r="A3" s="1" t="s">
        <v>1</v>
      </c>
      <c r="B3" s="122" t="s">
        <v>1058</v>
      </c>
      <c r="C3" s="121">
        <f>C16/SUM(C16,C42)</f>
        <v>0.16293279022403259</v>
      </c>
    </row>
    <row r="4" spans="1:3" x14ac:dyDescent="0.25">
      <c r="A4" s="22" t="s">
        <v>90</v>
      </c>
      <c r="B4" s="22" t="s">
        <v>1057</v>
      </c>
      <c r="C4" s="22">
        <v>21</v>
      </c>
    </row>
    <row r="5" spans="1:3" x14ac:dyDescent="0.25">
      <c r="A5" s="22" t="s">
        <v>90</v>
      </c>
      <c r="B5" s="22" t="s">
        <v>1056</v>
      </c>
      <c r="C5" s="22">
        <v>21</v>
      </c>
    </row>
    <row r="6" spans="1:3" x14ac:dyDescent="0.25">
      <c r="A6" s="22" t="s">
        <v>90</v>
      </c>
      <c r="B6" s="22" t="s">
        <v>1055</v>
      </c>
      <c r="C6" s="22">
        <v>4</v>
      </c>
    </row>
    <row r="7" spans="1:3" x14ac:dyDescent="0.25">
      <c r="A7" s="22" t="s">
        <v>30</v>
      </c>
      <c r="B7" s="22" t="s">
        <v>1054</v>
      </c>
      <c r="C7" s="22">
        <v>9</v>
      </c>
    </row>
    <row r="8" spans="1:3" x14ac:dyDescent="0.25">
      <c r="A8" s="22" t="s">
        <v>30</v>
      </c>
      <c r="B8" s="22" t="s">
        <v>1053</v>
      </c>
      <c r="C8" s="22">
        <v>8</v>
      </c>
    </row>
    <row r="9" spans="1:3" x14ac:dyDescent="0.25">
      <c r="A9" s="22" t="s">
        <v>30</v>
      </c>
      <c r="B9" s="22" t="s">
        <v>1052</v>
      </c>
      <c r="C9" s="22">
        <v>4</v>
      </c>
    </row>
    <row r="10" spans="1:3" x14ac:dyDescent="0.25">
      <c r="A10" s="22" t="s">
        <v>30</v>
      </c>
      <c r="B10" s="22" t="s">
        <v>1051</v>
      </c>
      <c r="C10" s="22">
        <v>2</v>
      </c>
    </row>
    <row r="11" spans="1:3" x14ac:dyDescent="0.25">
      <c r="A11" s="22" t="s">
        <v>30</v>
      </c>
      <c r="B11" s="22" t="s">
        <v>1050</v>
      </c>
      <c r="C11" s="22">
        <v>1</v>
      </c>
    </row>
    <row r="12" spans="1:3" x14ac:dyDescent="0.25">
      <c r="A12" s="22" t="s">
        <v>139</v>
      </c>
      <c r="B12" s="22" t="s">
        <v>1049</v>
      </c>
      <c r="C12" s="22">
        <v>4</v>
      </c>
    </row>
    <row r="13" spans="1:3" x14ac:dyDescent="0.25">
      <c r="A13" s="22" t="s">
        <v>139</v>
      </c>
      <c r="B13" s="22" t="s">
        <v>1048</v>
      </c>
      <c r="C13" s="22">
        <v>1</v>
      </c>
    </row>
    <row r="14" spans="1:3" x14ac:dyDescent="0.25">
      <c r="A14" s="22" t="s">
        <v>310</v>
      </c>
      <c r="B14" s="22" t="s">
        <v>1047</v>
      </c>
      <c r="C14" s="22">
        <v>3</v>
      </c>
    </row>
    <row r="15" spans="1:3" x14ac:dyDescent="0.25">
      <c r="A15" s="22" t="s">
        <v>310</v>
      </c>
      <c r="B15" s="22" t="s">
        <v>1046</v>
      </c>
      <c r="C15" s="22">
        <v>2</v>
      </c>
    </row>
    <row r="16" spans="1:3" x14ac:dyDescent="0.25">
      <c r="A16" s="22"/>
      <c r="B16" s="19" t="s">
        <v>74</v>
      </c>
      <c r="C16" s="19">
        <f>SUM(C4:C15)</f>
        <v>80</v>
      </c>
    </row>
    <row r="17" spans="1:4" x14ac:dyDescent="0.25">
      <c r="A17" s="22"/>
      <c r="B17" s="19"/>
      <c r="C17" s="19"/>
    </row>
    <row r="18" spans="1:4" x14ac:dyDescent="0.25">
      <c r="A18" s="19" t="s">
        <v>90</v>
      </c>
      <c r="B18" s="19" t="s">
        <v>1045</v>
      </c>
      <c r="C18" s="19">
        <v>46</v>
      </c>
      <c r="D18" s="16"/>
    </row>
    <row r="19" spans="1:4" x14ac:dyDescent="0.25">
      <c r="A19" s="19" t="s">
        <v>30</v>
      </c>
      <c r="B19" s="19" t="s">
        <v>1044</v>
      </c>
      <c r="C19" s="19">
        <v>24</v>
      </c>
      <c r="D19" s="16"/>
    </row>
    <row r="20" spans="1:4" x14ac:dyDescent="0.25">
      <c r="A20" s="19" t="s">
        <v>139</v>
      </c>
      <c r="B20" s="19" t="s">
        <v>138</v>
      </c>
      <c r="C20" s="19">
        <v>5</v>
      </c>
      <c r="D20" s="16"/>
    </row>
    <row r="21" spans="1:4" x14ac:dyDescent="0.25">
      <c r="A21" s="19" t="s">
        <v>310</v>
      </c>
      <c r="B21" s="19" t="s">
        <v>1043</v>
      </c>
      <c r="C21" s="19">
        <v>5</v>
      </c>
      <c r="D21" s="16"/>
    </row>
    <row r="22" spans="1:4" x14ac:dyDescent="0.25">
      <c r="A22" s="19"/>
      <c r="B22" s="19"/>
      <c r="C22" s="19"/>
      <c r="D22" s="16"/>
    </row>
    <row r="23" spans="1:4" ht="30" x14ac:dyDescent="0.25">
      <c r="A23" s="22"/>
      <c r="B23" s="119" t="s">
        <v>1975</v>
      </c>
      <c r="C23" s="22"/>
    </row>
    <row r="24" spans="1:4" ht="13.9" customHeight="1" x14ac:dyDescent="0.25">
      <c r="A24" s="19" t="s">
        <v>1</v>
      </c>
      <c r="B24" s="122" t="s">
        <v>1042</v>
      </c>
      <c r="C24" s="90">
        <f>C42/SUM(C16,C42)</f>
        <v>0.83706720977596738</v>
      </c>
    </row>
    <row r="25" spans="1:4" x14ac:dyDescent="0.25">
      <c r="A25" s="22" t="s">
        <v>291</v>
      </c>
      <c r="B25" s="22" t="s">
        <v>1041</v>
      </c>
      <c r="C25" s="22">
        <v>39</v>
      </c>
    </row>
    <row r="26" spans="1:4" x14ac:dyDescent="0.25">
      <c r="A26" s="22" t="s">
        <v>291</v>
      </c>
      <c r="B26" s="22" t="s">
        <v>1040</v>
      </c>
      <c r="C26" s="22">
        <v>22</v>
      </c>
    </row>
    <row r="27" spans="1:4" x14ac:dyDescent="0.25">
      <c r="A27" s="22" t="s">
        <v>291</v>
      </c>
      <c r="B27" s="22" t="s">
        <v>1039</v>
      </c>
      <c r="C27" s="22">
        <v>14</v>
      </c>
    </row>
    <row r="28" spans="1:4" x14ac:dyDescent="0.25">
      <c r="A28" s="22" t="s">
        <v>291</v>
      </c>
      <c r="B28" s="22" t="s">
        <v>1038</v>
      </c>
      <c r="C28" s="22">
        <v>1</v>
      </c>
    </row>
    <row r="29" spans="1:4" x14ac:dyDescent="0.25">
      <c r="A29" s="22" t="s">
        <v>410</v>
      </c>
      <c r="B29" s="22" t="s">
        <v>1037</v>
      </c>
      <c r="C29" s="22">
        <v>53</v>
      </c>
    </row>
    <row r="30" spans="1:4" x14ac:dyDescent="0.25">
      <c r="A30" s="22" t="s">
        <v>410</v>
      </c>
      <c r="B30" s="22" t="s">
        <v>1036</v>
      </c>
      <c r="C30" s="22">
        <v>34</v>
      </c>
    </row>
    <row r="31" spans="1:4" x14ac:dyDescent="0.25">
      <c r="A31" s="22" t="s">
        <v>284</v>
      </c>
      <c r="B31" s="29" t="s">
        <v>1035</v>
      </c>
      <c r="C31" s="22">
        <v>22</v>
      </c>
    </row>
    <row r="32" spans="1:4" x14ac:dyDescent="0.25">
      <c r="A32" s="22" t="s">
        <v>1023</v>
      </c>
      <c r="B32" s="22" t="s">
        <v>1034</v>
      </c>
      <c r="C32" s="22">
        <v>1</v>
      </c>
    </row>
    <row r="33" spans="1:4" x14ac:dyDescent="0.25">
      <c r="A33" s="22" t="s">
        <v>139</v>
      </c>
      <c r="B33" s="22" t="s">
        <v>1021</v>
      </c>
      <c r="C33" s="22">
        <v>2</v>
      </c>
    </row>
    <row r="34" spans="1:4" x14ac:dyDescent="0.25">
      <c r="A34" s="22" t="s">
        <v>133</v>
      </c>
      <c r="B34" s="22" t="s">
        <v>1033</v>
      </c>
      <c r="C34" s="22">
        <v>72</v>
      </c>
    </row>
    <row r="35" spans="1:4" x14ac:dyDescent="0.25">
      <c r="A35" s="22" t="s">
        <v>133</v>
      </c>
      <c r="B35" s="22" t="s">
        <v>1032</v>
      </c>
      <c r="C35" s="22">
        <v>41</v>
      </c>
    </row>
    <row r="36" spans="1:4" x14ac:dyDescent="0.25">
      <c r="A36" s="22" t="s">
        <v>133</v>
      </c>
      <c r="B36" s="22" t="s">
        <v>1031</v>
      </c>
      <c r="C36" s="22">
        <v>35</v>
      </c>
    </row>
    <row r="37" spans="1:4" x14ac:dyDescent="0.25">
      <c r="A37" s="22" t="s">
        <v>133</v>
      </c>
      <c r="B37" s="22" t="s">
        <v>1030</v>
      </c>
      <c r="C37" s="22">
        <v>22</v>
      </c>
    </row>
    <row r="38" spans="1:4" x14ac:dyDescent="0.25">
      <c r="A38" s="22" t="s">
        <v>133</v>
      </c>
      <c r="B38" s="22" t="s">
        <v>1029</v>
      </c>
      <c r="C38" s="22">
        <v>19</v>
      </c>
    </row>
    <row r="39" spans="1:4" x14ac:dyDescent="0.25">
      <c r="A39" s="22" t="s">
        <v>133</v>
      </c>
      <c r="B39" s="22" t="s">
        <v>1028</v>
      </c>
      <c r="C39" s="22">
        <v>16</v>
      </c>
    </row>
    <row r="40" spans="1:4" x14ac:dyDescent="0.25">
      <c r="A40" s="22" t="s">
        <v>133</v>
      </c>
      <c r="B40" s="22" t="s">
        <v>1027</v>
      </c>
      <c r="C40" s="22">
        <v>16</v>
      </c>
    </row>
    <row r="41" spans="1:4" x14ac:dyDescent="0.25">
      <c r="A41" s="22" t="s">
        <v>133</v>
      </c>
      <c r="B41" s="22" t="s">
        <v>1026</v>
      </c>
      <c r="C41" s="22">
        <v>2</v>
      </c>
    </row>
    <row r="42" spans="1:4" x14ac:dyDescent="0.25">
      <c r="A42" s="22"/>
      <c r="B42" s="19" t="s">
        <v>74</v>
      </c>
      <c r="C42" s="19">
        <f>SUM(C25:C41)</f>
        <v>411</v>
      </c>
    </row>
    <row r="43" spans="1:4" x14ac:dyDescent="0.25">
      <c r="A43" s="22"/>
      <c r="B43" s="19"/>
      <c r="C43" s="19"/>
    </row>
    <row r="44" spans="1:4" x14ac:dyDescent="0.25">
      <c r="A44" s="19" t="s">
        <v>133</v>
      </c>
      <c r="B44" s="19" t="s">
        <v>1020</v>
      </c>
      <c r="C44" s="19">
        <v>223</v>
      </c>
      <c r="D44" s="16"/>
    </row>
    <row r="45" spans="1:4" x14ac:dyDescent="0.25">
      <c r="A45" s="19" t="s">
        <v>410</v>
      </c>
      <c r="B45" s="19" t="s">
        <v>1024</v>
      </c>
      <c r="C45" s="19">
        <v>87</v>
      </c>
      <c r="D45" s="16"/>
    </row>
    <row r="46" spans="1:4" x14ac:dyDescent="0.25">
      <c r="A46" s="19" t="s">
        <v>291</v>
      </c>
      <c r="B46" s="19" t="s">
        <v>1025</v>
      </c>
      <c r="C46" s="19">
        <v>76</v>
      </c>
      <c r="D46" s="16"/>
    </row>
    <row r="47" spans="1:4" x14ac:dyDescent="0.25">
      <c r="A47" s="19" t="s">
        <v>284</v>
      </c>
      <c r="B47" s="19" t="s">
        <v>283</v>
      </c>
      <c r="C47" s="19">
        <v>22</v>
      </c>
      <c r="D47" s="16"/>
    </row>
    <row r="48" spans="1:4" x14ac:dyDescent="0.25">
      <c r="A48" s="19" t="s">
        <v>139</v>
      </c>
      <c r="B48" s="19" t="s">
        <v>1021</v>
      </c>
      <c r="C48" s="19">
        <v>2</v>
      </c>
      <c r="D48" s="16"/>
    </row>
    <row r="49" spans="1:4" x14ac:dyDescent="0.25">
      <c r="A49" s="19" t="s">
        <v>1023</v>
      </c>
      <c r="B49" s="19" t="s">
        <v>1022</v>
      </c>
      <c r="C49" s="19">
        <v>1</v>
      </c>
      <c r="D49" s="16"/>
    </row>
    <row r="50" spans="1:4" x14ac:dyDescent="0.25">
      <c r="A50" s="22"/>
      <c r="B50" s="19"/>
      <c r="C50" s="19"/>
    </row>
    <row r="51" spans="1:4" x14ac:dyDescent="0.25">
      <c r="A51" s="19"/>
      <c r="B51" s="122"/>
      <c r="C51" s="120"/>
    </row>
    <row r="52" spans="1:4" x14ac:dyDescent="0.25">
      <c r="A52" s="22"/>
      <c r="B52" s="22"/>
      <c r="C52" s="22"/>
    </row>
    <row r="53" spans="1:4" x14ac:dyDescent="0.25">
      <c r="A53" s="22"/>
      <c r="B53" s="22"/>
      <c r="C53" s="22"/>
    </row>
    <row r="54" spans="1:4" x14ac:dyDescent="0.25">
      <c r="A54" s="22"/>
      <c r="B54" s="22"/>
      <c r="C54" s="22"/>
    </row>
    <row r="55" spans="1:4" x14ac:dyDescent="0.25">
      <c r="A55" s="22"/>
      <c r="B55" s="22"/>
      <c r="C55" s="22"/>
    </row>
    <row r="56" spans="1:4" x14ac:dyDescent="0.25">
      <c r="A56" s="22"/>
      <c r="B56" s="22"/>
      <c r="C56" s="22"/>
    </row>
    <row r="57" spans="1:4" x14ac:dyDescent="0.25">
      <c r="A57" s="22"/>
      <c r="B57" s="22"/>
      <c r="C57" s="22"/>
    </row>
    <row r="58" spans="1:4" x14ac:dyDescent="0.25">
      <c r="A58" s="22"/>
      <c r="B58" s="22"/>
      <c r="C58" s="22"/>
    </row>
    <row r="59" spans="1:4" x14ac:dyDescent="0.25">
      <c r="A59" s="22"/>
      <c r="B59" s="22"/>
      <c r="C59" s="22"/>
    </row>
    <row r="60" spans="1:4" x14ac:dyDescent="0.25">
      <c r="A60" s="22"/>
      <c r="B60" s="22"/>
      <c r="C60" s="22"/>
    </row>
    <row r="61" spans="1:4" x14ac:dyDescent="0.25">
      <c r="A61" s="22"/>
      <c r="B61" s="22"/>
      <c r="C61" s="22"/>
    </row>
    <row r="62" spans="1:4" s="1" customFormat="1" x14ac:dyDescent="0.25">
      <c r="A62" s="19"/>
      <c r="B62" s="19"/>
      <c r="C62" s="19"/>
    </row>
    <row r="63" spans="1:4" s="1" customFormat="1" x14ac:dyDescent="0.25">
      <c r="A63" s="19"/>
      <c r="B63" s="19"/>
      <c r="C63" s="19"/>
    </row>
    <row r="64" spans="1:4" s="1" customFormat="1" x14ac:dyDescent="0.25">
      <c r="A64" s="19"/>
      <c r="B64" s="19"/>
      <c r="C64" s="19"/>
      <c r="D64" s="16"/>
    </row>
    <row r="65" spans="1:4" s="1" customFormat="1" x14ac:dyDescent="0.25">
      <c r="A65" s="19"/>
      <c r="B65" s="19"/>
      <c r="C65" s="19"/>
      <c r="D65" s="16"/>
    </row>
    <row r="66" spans="1:4" s="1" customFormat="1" x14ac:dyDescent="0.25">
      <c r="A66" s="19"/>
      <c r="B66" s="19"/>
      <c r="C66" s="19"/>
      <c r="D66" s="16"/>
    </row>
    <row r="67" spans="1:4" x14ac:dyDescent="0.25">
      <c r="A67" s="22"/>
      <c r="B67" s="22"/>
      <c r="C67" s="22"/>
    </row>
    <row r="68" spans="1:4" ht="34.15" customHeight="1" x14ac:dyDescent="0.25">
      <c r="A68" s="19"/>
      <c r="B68" s="123"/>
      <c r="C68" s="120"/>
    </row>
    <row r="69" spans="1:4" x14ac:dyDescent="0.25">
      <c r="A69" s="22"/>
      <c r="B69" s="22"/>
      <c r="C69" s="22"/>
    </row>
    <row r="70" spans="1:4" x14ac:dyDescent="0.25">
      <c r="A70" s="22"/>
      <c r="B70" s="22"/>
      <c r="C70" s="22"/>
    </row>
    <row r="71" spans="1:4" x14ac:dyDescent="0.25">
      <c r="A71" s="22"/>
      <c r="B71" s="22"/>
      <c r="C71" s="22"/>
    </row>
    <row r="72" spans="1:4" x14ac:dyDescent="0.25">
      <c r="A72" s="22"/>
      <c r="B72" s="22"/>
      <c r="C72" s="22"/>
    </row>
    <row r="73" spans="1:4" x14ac:dyDescent="0.25">
      <c r="A73" s="22"/>
      <c r="B73" s="22"/>
      <c r="C73" s="22"/>
    </row>
    <row r="74" spans="1:4" x14ac:dyDescent="0.25">
      <c r="A74" s="22"/>
      <c r="B74" s="22"/>
      <c r="C74" s="22"/>
    </row>
    <row r="75" spans="1:4" x14ac:dyDescent="0.25">
      <c r="A75" s="22"/>
      <c r="B75" s="22"/>
      <c r="C75" s="22"/>
    </row>
    <row r="76" spans="1:4" x14ac:dyDescent="0.25">
      <c r="A76" s="22"/>
      <c r="B76" s="22"/>
      <c r="C76" s="22"/>
    </row>
    <row r="77" spans="1:4" x14ac:dyDescent="0.25">
      <c r="A77" s="22"/>
      <c r="B77" s="22"/>
      <c r="C77" s="22"/>
    </row>
    <row r="78" spans="1:4" x14ac:dyDescent="0.25">
      <c r="A78" s="22"/>
      <c r="B78" s="22"/>
      <c r="C78" s="22"/>
    </row>
    <row r="79" spans="1:4" x14ac:dyDescent="0.25">
      <c r="A79" s="22"/>
      <c r="B79" s="29"/>
      <c r="C79" s="22"/>
    </row>
    <row r="80" spans="1:4" x14ac:dyDescent="0.25">
      <c r="A80" s="22"/>
      <c r="B80" s="22"/>
      <c r="C80" s="22"/>
    </row>
    <row r="81" spans="1:4" x14ac:dyDescent="0.25">
      <c r="A81" s="22"/>
      <c r="B81" s="22"/>
      <c r="C81" s="22"/>
    </row>
    <row r="82" spans="1:4" x14ac:dyDescent="0.25">
      <c r="A82" s="22"/>
      <c r="B82" s="22"/>
      <c r="C82" s="22"/>
    </row>
    <row r="83" spans="1:4" x14ac:dyDescent="0.25">
      <c r="A83" s="22"/>
      <c r="B83" s="29"/>
      <c r="C83" s="22"/>
    </row>
    <row r="84" spans="1:4" x14ac:dyDescent="0.25">
      <c r="A84" s="22"/>
      <c r="B84" s="22"/>
      <c r="C84" s="22"/>
    </row>
    <row r="85" spans="1:4" x14ac:dyDescent="0.25">
      <c r="A85" s="22"/>
      <c r="B85" s="22"/>
      <c r="C85" s="22"/>
    </row>
    <row r="86" spans="1:4" x14ac:dyDescent="0.25">
      <c r="A86" s="22"/>
      <c r="B86" s="22"/>
      <c r="C86" s="22"/>
    </row>
    <row r="87" spans="1:4" x14ac:dyDescent="0.25">
      <c r="A87" s="22"/>
      <c r="B87" s="22"/>
      <c r="C87" s="22"/>
    </row>
    <row r="88" spans="1:4" x14ac:dyDescent="0.25">
      <c r="A88" s="22"/>
      <c r="B88" s="22"/>
      <c r="C88" s="22"/>
    </row>
    <row r="89" spans="1:4" x14ac:dyDescent="0.25">
      <c r="A89" s="22"/>
      <c r="B89" s="19"/>
      <c r="C89" s="19"/>
    </row>
    <row r="90" spans="1:4" x14ac:dyDescent="0.25">
      <c r="A90" s="22"/>
      <c r="B90" s="19"/>
      <c r="C90" s="19"/>
    </row>
    <row r="91" spans="1:4" x14ac:dyDescent="0.25">
      <c r="A91" s="22"/>
      <c r="B91" s="19"/>
      <c r="C91" s="19"/>
      <c r="D91" s="16"/>
    </row>
    <row r="92" spans="1:4" x14ac:dyDescent="0.25">
      <c r="A92" s="22"/>
      <c r="B92" s="19"/>
      <c r="C92" s="19"/>
      <c r="D92" s="16"/>
    </row>
    <row r="93" spans="1:4" x14ac:dyDescent="0.25">
      <c r="A93" s="22"/>
      <c r="B93" s="19"/>
      <c r="C93" s="19"/>
      <c r="D93" s="16"/>
    </row>
    <row r="94" spans="1:4" x14ac:dyDescent="0.25">
      <c r="A94" s="22"/>
      <c r="B94" s="19"/>
      <c r="C94" s="19"/>
      <c r="D94" s="16"/>
    </row>
    <row r="95" spans="1:4" x14ac:dyDescent="0.25">
      <c r="A95" s="22"/>
      <c r="B95" s="19"/>
      <c r="C95" s="19"/>
      <c r="D95" s="16"/>
    </row>
    <row r="96" spans="1:4" x14ac:dyDescent="0.25">
      <c r="A96" s="22"/>
      <c r="B96" s="19"/>
      <c r="C96" s="19"/>
      <c r="D96" s="16"/>
    </row>
    <row r="97" spans="1:4" x14ac:dyDescent="0.25">
      <c r="A97" s="22"/>
      <c r="B97" s="19"/>
      <c r="C97" s="19"/>
      <c r="D97" s="16"/>
    </row>
    <row r="98" spans="1:4" x14ac:dyDescent="0.25">
      <c r="A98" s="22"/>
      <c r="B98" s="19"/>
      <c r="C98" s="19"/>
    </row>
    <row r="99" spans="1:4" x14ac:dyDescent="0.25">
      <c r="A99" s="22"/>
      <c r="B99" s="122"/>
      <c r="C99" s="22"/>
    </row>
    <row r="100" spans="1:4" x14ac:dyDescent="0.25">
      <c r="A100" s="19"/>
      <c r="B100" s="122"/>
      <c r="C100" s="19"/>
      <c r="D100" s="16"/>
    </row>
    <row r="101" spans="1:4" x14ac:dyDescent="0.25">
      <c r="A101" s="19"/>
      <c r="B101" s="119"/>
      <c r="C101" s="88"/>
      <c r="D101" s="16"/>
    </row>
    <row r="102" spans="1:4" x14ac:dyDescent="0.25">
      <c r="A102" s="22"/>
      <c r="B102" s="22"/>
      <c r="C102" s="22"/>
    </row>
    <row r="103" spans="1:4" x14ac:dyDescent="0.25">
      <c r="A103" s="22"/>
      <c r="B103" s="22"/>
      <c r="C103" s="22"/>
    </row>
    <row r="104" spans="1:4" x14ac:dyDescent="0.25">
      <c r="A104" s="22"/>
      <c r="B104" s="22"/>
      <c r="C104" s="22"/>
    </row>
    <row r="105" spans="1:4" x14ac:dyDescent="0.25">
      <c r="A105" s="22"/>
      <c r="B105" s="22"/>
      <c r="C105" s="22"/>
    </row>
    <row r="106" spans="1:4" x14ac:dyDescent="0.25">
      <c r="A106" s="22"/>
      <c r="B106" s="22"/>
      <c r="C106" s="22"/>
    </row>
    <row r="107" spans="1:4" x14ac:dyDescent="0.25">
      <c r="A107" s="22"/>
      <c r="B107" s="22"/>
      <c r="C107" s="22"/>
    </row>
    <row r="108" spans="1:4" x14ac:dyDescent="0.25">
      <c r="A108" s="22"/>
      <c r="B108" s="22"/>
      <c r="C108" s="22"/>
    </row>
    <row r="109" spans="1:4" x14ac:dyDescent="0.25">
      <c r="A109" s="22"/>
      <c r="B109" s="22"/>
      <c r="C109" s="22"/>
    </row>
    <row r="110" spans="1:4" x14ac:dyDescent="0.25">
      <c r="A110" s="22"/>
      <c r="B110" s="22"/>
      <c r="C110" s="22"/>
    </row>
    <row r="111" spans="1:4" x14ac:dyDescent="0.25">
      <c r="A111" s="22"/>
      <c r="B111" s="22"/>
      <c r="C111" s="22"/>
    </row>
    <row r="112" spans="1:4" x14ac:dyDescent="0.25">
      <c r="A112" s="22"/>
      <c r="B112" s="22"/>
      <c r="C112" s="22"/>
    </row>
    <row r="113" spans="1:4" x14ac:dyDescent="0.25">
      <c r="A113" s="22"/>
      <c r="B113" s="22"/>
      <c r="C113" s="22"/>
    </row>
    <row r="114" spans="1:4" x14ac:dyDescent="0.25">
      <c r="A114" s="22"/>
      <c r="B114" s="22"/>
      <c r="C114" s="22"/>
    </row>
    <row r="115" spans="1:4" x14ac:dyDescent="0.25">
      <c r="A115" s="22"/>
      <c r="B115" s="22"/>
      <c r="C115" s="22"/>
    </row>
    <row r="116" spans="1:4" x14ac:dyDescent="0.25">
      <c r="A116" s="22"/>
      <c r="B116" s="22"/>
      <c r="C116" s="22"/>
    </row>
    <row r="117" spans="1:4" x14ac:dyDescent="0.25">
      <c r="A117" s="22"/>
      <c r="B117" s="22"/>
      <c r="C117" s="22"/>
    </row>
    <row r="118" spans="1:4" x14ac:dyDescent="0.25">
      <c r="A118" s="22"/>
      <c r="B118" s="22"/>
      <c r="C118" s="22"/>
    </row>
    <row r="119" spans="1:4" x14ac:dyDescent="0.25">
      <c r="B119" s="28"/>
      <c r="C119" s="28"/>
    </row>
    <row r="121" spans="1:4" x14ac:dyDescent="0.25">
      <c r="A121" s="1"/>
      <c r="B121" s="19"/>
      <c r="C121" s="1"/>
      <c r="D121" s="16"/>
    </row>
    <row r="122" spans="1:4" x14ac:dyDescent="0.25">
      <c r="A122" s="1"/>
      <c r="B122" s="19"/>
      <c r="C122" s="1"/>
      <c r="D122" s="16"/>
    </row>
    <row r="123" spans="1:4" x14ac:dyDescent="0.25">
      <c r="A123" s="1"/>
      <c r="B123" s="19"/>
      <c r="C123" s="1"/>
      <c r="D123" s="16"/>
    </row>
    <row r="124" spans="1:4" x14ac:dyDescent="0.25">
      <c r="A124" s="1"/>
      <c r="B124" s="19"/>
      <c r="C124" s="1"/>
      <c r="D124" s="16"/>
    </row>
  </sheetData>
  <sortState ref="A64:C66">
    <sortCondition descending="1" ref="C64"/>
  </sortState>
  <printOptions headings="1" gridLines="1"/>
  <pageMargins left="0.25" right="0.25" top="0.75" bottom="0.75" header="0.3" footer="0.3"/>
  <pageSetup orientation="portrait" r:id="rId1"/>
  <headerFooter>
    <oddHeader xml:space="preserve">&amp;CSection V
</oddHeader>
  </headerFooter>
  <rowBreaks count="2" manualBreakCount="2">
    <brk id="22" max="16383" man="1"/>
    <brk id="9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19"/>
  <sheetViews>
    <sheetView zoomScaleNormal="100" workbookViewId="0">
      <pane ySplit="3" topLeftCell="A4" activePane="bottomLeft" state="frozen"/>
      <selection pane="bottomLeft" activeCell="A4" sqref="A4"/>
    </sheetView>
  </sheetViews>
  <sheetFormatPr defaultRowHeight="15" x14ac:dyDescent="0.25"/>
  <cols>
    <col min="1" max="1" width="6.5703125" customWidth="1"/>
    <col min="2" max="2" width="70.140625" customWidth="1"/>
    <col min="3" max="3" width="10.5703125" bestFit="1" customWidth="1"/>
    <col min="4" max="4" width="9.42578125" customWidth="1"/>
  </cols>
  <sheetData>
    <row r="1" spans="1:4" x14ac:dyDescent="0.25">
      <c r="B1" s="1" t="s">
        <v>1976</v>
      </c>
    </row>
    <row r="2" spans="1:4" ht="30.6" customHeight="1" x14ac:dyDescent="0.25">
      <c r="B2" s="119" t="s">
        <v>1975</v>
      </c>
      <c r="C2" s="20" t="s">
        <v>3</v>
      </c>
    </row>
    <row r="3" spans="1:4" ht="30" x14ac:dyDescent="0.25">
      <c r="A3" s="19" t="s">
        <v>1</v>
      </c>
      <c r="B3" s="122" t="s">
        <v>1019</v>
      </c>
      <c r="C3" s="120" t="s">
        <v>3</v>
      </c>
    </row>
    <row r="4" spans="1:4" x14ac:dyDescent="0.25">
      <c r="A4" s="22" t="s">
        <v>291</v>
      </c>
      <c r="B4" s="22" t="s">
        <v>1018</v>
      </c>
      <c r="C4" s="22">
        <v>30</v>
      </c>
    </row>
    <row r="5" spans="1:4" ht="30" x14ac:dyDescent="0.25">
      <c r="A5" s="22" t="s">
        <v>291</v>
      </c>
      <c r="B5" s="22" t="s">
        <v>1904</v>
      </c>
      <c r="C5" s="22">
        <v>25</v>
      </c>
    </row>
    <row r="6" spans="1:4" x14ac:dyDescent="0.25">
      <c r="A6" s="22" t="s">
        <v>291</v>
      </c>
      <c r="B6" s="22" t="s">
        <v>1017</v>
      </c>
      <c r="C6" s="22">
        <v>14</v>
      </c>
    </row>
    <row r="7" spans="1:4" x14ac:dyDescent="0.25">
      <c r="A7" s="22" t="s">
        <v>291</v>
      </c>
      <c r="B7" s="22" t="s">
        <v>1016</v>
      </c>
      <c r="C7" s="22">
        <v>1</v>
      </c>
    </row>
    <row r="8" spans="1:4" x14ac:dyDescent="0.25">
      <c r="A8" s="22" t="s">
        <v>284</v>
      </c>
      <c r="B8" s="22" t="s">
        <v>283</v>
      </c>
      <c r="C8" s="22">
        <v>61</v>
      </c>
    </row>
    <row r="9" spans="1:4" x14ac:dyDescent="0.25">
      <c r="A9" s="22" t="s">
        <v>284</v>
      </c>
      <c r="B9" s="22" t="s">
        <v>1015</v>
      </c>
      <c r="C9" s="22">
        <v>31</v>
      </c>
    </row>
    <row r="10" spans="1:4" x14ac:dyDescent="0.25">
      <c r="A10" s="22" t="s">
        <v>284</v>
      </c>
      <c r="B10" s="22" t="s">
        <v>1014</v>
      </c>
      <c r="C10" s="22">
        <v>9</v>
      </c>
    </row>
    <row r="11" spans="1:4" x14ac:dyDescent="0.25">
      <c r="A11" s="22" t="s">
        <v>284</v>
      </c>
      <c r="B11" s="22" t="s">
        <v>1013</v>
      </c>
      <c r="C11" s="22">
        <v>6</v>
      </c>
    </row>
    <row r="12" spans="1:4" x14ac:dyDescent="0.25">
      <c r="A12" s="22" t="s">
        <v>310</v>
      </c>
      <c r="B12" s="22" t="s">
        <v>1012</v>
      </c>
      <c r="C12" s="22">
        <v>44</v>
      </c>
    </row>
    <row r="13" spans="1:4" x14ac:dyDescent="0.25">
      <c r="A13" s="22" t="s">
        <v>310</v>
      </c>
      <c r="B13" s="22" t="s">
        <v>1011</v>
      </c>
      <c r="C13" s="22">
        <v>29</v>
      </c>
    </row>
    <row r="14" spans="1:4" s="1" customFormat="1" x14ac:dyDescent="0.25">
      <c r="A14" s="19"/>
      <c r="B14" s="19" t="s">
        <v>74</v>
      </c>
      <c r="C14" s="19">
        <f>SUM(C4:C13)</f>
        <v>250</v>
      </c>
    </row>
    <row r="15" spans="1:4" s="1" customFormat="1" x14ac:dyDescent="0.25">
      <c r="A15" s="19"/>
      <c r="B15" s="19"/>
      <c r="C15" s="19"/>
    </row>
    <row r="16" spans="1:4" s="1" customFormat="1" x14ac:dyDescent="0.25">
      <c r="A16" s="19" t="s">
        <v>284</v>
      </c>
      <c r="B16" s="19" t="s">
        <v>283</v>
      </c>
      <c r="C16" s="19">
        <v>107</v>
      </c>
      <c r="D16" s="16"/>
    </row>
    <row r="17" spans="1:4" s="1" customFormat="1" x14ac:dyDescent="0.25">
      <c r="A17" s="19" t="s">
        <v>310</v>
      </c>
      <c r="B17" s="19" t="s">
        <v>1009</v>
      </c>
      <c r="C17" s="19">
        <v>73</v>
      </c>
      <c r="D17" s="16"/>
    </row>
    <row r="18" spans="1:4" s="1" customFormat="1" x14ac:dyDescent="0.25">
      <c r="A18" s="19" t="s">
        <v>291</v>
      </c>
      <c r="B18" s="19" t="s">
        <v>1010</v>
      </c>
      <c r="C18" s="19">
        <v>70</v>
      </c>
      <c r="D18" s="16"/>
    </row>
    <row r="19" spans="1:4" x14ac:dyDescent="0.25">
      <c r="A19" s="22"/>
      <c r="B19" s="22"/>
      <c r="C19" s="22"/>
    </row>
  </sheetData>
  <printOptions headings="1" gridLines="1"/>
  <pageMargins left="0.25" right="0.25" top="0.75" bottom="0.75" header="0.3" footer="0.3"/>
  <pageSetup orientation="portrait" r:id="rId1"/>
  <headerFooter>
    <oddHeader xml:space="preserve">&amp;CSection V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28"/>
  <sheetViews>
    <sheetView zoomScaleNormal="100" workbookViewId="0">
      <pane ySplit="5" topLeftCell="A6" activePane="bottomLeft" state="frozen"/>
      <selection pane="bottomLeft" activeCell="B2" sqref="B2"/>
    </sheetView>
  </sheetViews>
  <sheetFormatPr defaultRowHeight="15" x14ac:dyDescent="0.25"/>
  <cols>
    <col min="1" max="1" width="5.140625" customWidth="1"/>
    <col min="2" max="2" width="70.140625" customWidth="1"/>
    <col min="3" max="3" width="10.5703125" bestFit="1" customWidth="1"/>
    <col min="4" max="4" width="9.42578125" customWidth="1"/>
  </cols>
  <sheetData>
    <row r="1" spans="1:4" x14ac:dyDescent="0.25">
      <c r="B1" s="1" t="s">
        <v>1976</v>
      </c>
    </row>
    <row r="2" spans="1:4" ht="30.6" customHeight="1" x14ac:dyDescent="0.25">
      <c r="B2" s="119" t="s">
        <v>1975</v>
      </c>
      <c r="C2" s="20" t="s">
        <v>3</v>
      </c>
    </row>
    <row r="3" spans="1:4" x14ac:dyDescent="0.25">
      <c r="A3" s="22"/>
      <c r="B3" s="122" t="s">
        <v>978</v>
      </c>
      <c r="C3" s="22"/>
    </row>
    <row r="4" spans="1:4" ht="30" x14ac:dyDescent="0.25">
      <c r="A4" s="19" t="s">
        <v>1</v>
      </c>
      <c r="B4" s="122" t="s">
        <v>1059</v>
      </c>
      <c r="C4" s="19">
        <v>51</v>
      </c>
      <c r="D4" s="16">
        <f>C4/C23</f>
        <v>0.12085308056872038</v>
      </c>
    </row>
    <row r="5" spans="1:4" x14ac:dyDescent="0.25">
      <c r="A5" s="19"/>
      <c r="B5" s="119" t="s">
        <v>977</v>
      </c>
      <c r="C5" s="88">
        <f>SUM(C6:C22)</f>
        <v>371</v>
      </c>
      <c r="D5" s="16">
        <f>C5/C23</f>
        <v>0.87914691943127965</v>
      </c>
    </row>
    <row r="6" spans="1:4" x14ac:dyDescent="0.25">
      <c r="A6" s="22" t="s">
        <v>816</v>
      </c>
      <c r="B6" s="22" t="s">
        <v>976</v>
      </c>
      <c r="C6" s="22">
        <v>49</v>
      </c>
    </row>
    <row r="7" spans="1:4" ht="30" x14ac:dyDescent="0.25">
      <c r="A7" s="22" t="s">
        <v>816</v>
      </c>
      <c r="B7" s="22" t="s">
        <v>975</v>
      </c>
      <c r="C7" s="22">
        <v>42</v>
      </c>
    </row>
    <row r="8" spans="1:4" x14ac:dyDescent="0.25">
      <c r="A8" s="22" t="s">
        <v>816</v>
      </c>
      <c r="B8" s="22" t="s">
        <v>974</v>
      </c>
      <c r="C8" s="22">
        <v>33</v>
      </c>
    </row>
    <row r="9" spans="1:4" x14ac:dyDescent="0.25">
      <c r="A9" s="22" t="s">
        <v>816</v>
      </c>
      <c r="B9" s="22" t="s">
        <v>973</v>
      </c>
      <c r="C9" s="22">
        <v>21</v>
      </c>
    </row>
    <row r="10" spans="1:4" x14ac:dyDescent="0.25">
      <c r="A10" s="22" t="s">
        <v>816</v>
      </c>
      <c r="B10" s="22" t="s">
        <v>972</v>
      </c>
      <c r="C10" s="22">
        <v>15</v>
      </c>
    </row>
    <row r="11" spans="1:4" ht="30" x14ac:dyDescent="0.25">
      <c r="A11" s="22" t="s">
        <v>816</v>
      </c>
      <c r="B11" s="22" t="s">
        <v>971</v>
      </c>
      <c r="C11" s="22">
        <v>15</v>
      </c>
    </row>
    <row r="12" spans="1:4" x14ac:dyDescent="0.25">
      <c r="A12" s="22" t="s">
        <v>816</v>
      </c>
      <c r="B12" s="22" t="s">
        <v>970</v>
      </c>
      <c r="C12" s="22">
        <v>11</v>
      </c>
    </row>
    <row r="13" spans="1:4" x14ac:dyDescent="0.25">
      <c r="A13" s="22" t="s">
        <v>816</v>
      </c>
      <c r="B13" s="22" t="s">
        <v>969</v>
      </c>
      <c r="C13" s="22">
        <v>6</v>
      </c>
    </row>
    <row r="14" spans="1:4" ht="30" x14ac:dyDescent="0.25">
      <c r="A14" s="22" t="s">
        <v>959</v>
      </c>
      <c r="B14" s="22" t="s">
        <v>968</v>
      </c>
      <c r="C14" s="22">
        <v>12</v>
      </c>
    </row>
    <row r="15" spans="1:4" ht="30" x14ac:dyDescent="0.25">
      <c r="A15" s="22" t="s">
        <v>958</v>
      </c>
      <c r="B15" s="22" t="s">
        <v>1905</v>
      </c>
      <c r="C15" s="22">
        <v>52</v>
      </c>
    </row>
    <row r="16" spans="1:4" x14ac:dyDescent="0.25">
      <c r="A16" s="22" t="s">
        <v>958</v>
      </c>
      <c r="B16" s="22" t="s">
        <v>967</v>
      </c>
      <c r="C16" s="22">
        <v>23</v>
      </c>
    </row>
    <row r="17" spans="1:4" x14ac:dyDescent="0.25">
      <c r="A17" s="22" t="s">
        <v>958</v>
      </c>
      <c r="B17" s="22" t="s">
        <v>966</v>
      </c>
      <c r="C17" s="22">
        <v>23</v>
      </c>
    </row>
    <row r="18" spans="1:4" x14ac:dyDescent="0.25">
      <c r="A18" s="22" t="s">
        <v>958</v>
      </c>
      <c r="B18" s="22" t="s">
        <v>965</v>
      </c>
      <c r="C18" s="22">
        <v>15</v>
      </c>
    </row>
    <row r="19" spans="1:4" x14ac:dyDescent="0.25">
      <c r="A19" s="22" t="s">
        <v>958</v>
      </c>
      <c r="B19" s="22" t="s">
        <v>964</v>
      </c>
      <c r="C19" s="22">
        <v>15</v>
      </c>
    </row>
    <row r="20" spans="1:4" x14ac:dyDescent="0.25">
      <c r="A20" s="22" t="s">
        <v>958</v>
      </c>
      <c r="B20" s="22" t="s">
        <v>963</v>
      </c>
      <c r="C20" s="22">
        <v>12</v>
      </c>
    </row>
    <row r="21" spans="1:4" x14ac:dyDescent="0.25">
      <c r="A21" s="22" t="s">
        <v>958</v>
      </c>
      <c r="B21" s="22" t="s">
        <v>962</v>
      </c>
      <c r="C21" s="22">
        <v>9</v>
      </c>
    </row>
    <row r="22" spans="1:4" ht="30" x14ac:dyDescent="0.25">
      <c r="A22" s="22" t="s">
        <v>48</v>
      </c>
      <c r="B22" s="22" t="s">
        <v>961</v>
      </c>
      <c r="C22" s="22">
        <v>18</v>
      </c>
    </row>
    <row r="23" spans="1:4" x14ac:dyDescent="0.25">
      <c r="B23" s="28" t="s">
        <v>74</v>
      </c>
      <c r="C23" s="28">
        <f>SUM(C4,C6:C22)</f>
        <v>422</v>
      </c>
    </row>
    <row r="25" spans="1:4" x14ac:dyDescent="0.25">
      <c r="A25" s="1" t="s">
        <v>816</v>
      </c>
      <c r="B25" s="19" t="s">
        <v>960</v>
      </c>
      <c r="C25" s="1">
        <v>192</v>
      </c>
      <c r="D25" s="16"/>
    </row>
    <row r="26" spans="1:4" x14ac:dyDescent="0.25">
      <c r="A26" s="1" t="s">
        <v>958</v>
      </c>
      <c r="B26" s="19" t="s">
        <v>957</v>
      </c>
      <c r="C26" s="1">
        <v>149</v>
      </c>
      <c r="D26" s="16"/>
    </row>
    <row r="27" spans="1:4" x14ac:dyDescent="0.25">
      <c r="A27" s="1" t="s">
        <v>48</v>
      </c>
      <c r="B27" s="19" t="s">
        <v>956</v>
      </c>
      <c r="C27" s="1">
        <v>18</v>
      </c>
      <c r="D27" s="16"/>
    </row>
    <row r="28" spans="1:4" x14ac:dyDescent="0.25">
      <c r="A28" s="1" t="s">
        <v>959</v>
      </c>
      <c r="B28" s="19" t="s">
        <v>1060</v>
      </c>
      <c r="C28" s="1">
        <v>12</v>
      </c>
      <c r="D28" s="16"/>
    </row>
  </sheetData>
  <sortState ref="A25:C28">
    <sortCondition descending="1" ref="C25"/>
  </sortState>
  <printOptions headings="1" gridLines="1"/>
  <pageMargins left="0.25" right="0.25" top="0.75" bottom="0.75" header="0.3" footer="0.3"/>
  <pageSetup orientation="portrait" r:id="rId1"/>
  <headerFooter>
    <oddHeader xml:space="preserve">&amp;CSection V
</oddHeader>
  </headerFooter>
  <rowBreaks count="1" manualBreakCount="1">
    <brk id="2"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57E20"/>
  </sheetPr>
  <dimension ref="A1:D32"/>
  <sheetViews>
    <sheetView zoomScaleNormal="100" workbookViewId="0">
      <pane ySplit="3" topLeftCell="A4" activePane="bottomLeft" state="frozen"/>
      <selection pane="bottomLeft" activeCell="A4" sqref="A4"/>
    </sheetView>
  </sheetViews>
  <sheetFormatPr defaultRowHeight="15" x14ac:dyDescent="0.25"/>
  <cols>
    <col min="1" max="1" width="6.85546875" customWidth="1"/>
    <col min="2" max="2" width="70.140625" customWidth="1"/>
    <col min="3" max="3" width="10.5703125" bestFit="1" customWidth="1"/>
    <col min="4" max="4" width="9.42578125" customWidth="1"/>
  </cols>
  <sheetData>
    <row r="1" spans="1:3" x14ac:dyDescent="0.25">
      <c r="B1" s="1" t="s">
        <v>1976</v>
      </c>
    </row>
    <row r="2" spans="1:3" ht="30.6" customHeight="1" x14ac:dyDescent="0.25">
      <c r="B2" s="119" t="s">
        <v>1975</v>
      </c>
      <c r="C2" s="20" t="s">
        <v>3</v>
      </c>
    </row>
    <row r="3" spans="1:3" ht="34.15" customHeight="1" x14ac:dyDescent="0.25">
      <c r="A3" s="19" t="s">
        <v>1</v>
      </c>
      <c r="B3" s="123" t="s">
        <v>1008</v>
      </c>
      <c r="C3" s="120" t="s">
        <v>3</v>
      </c>
    </row>
    <row r="4" spans="1:3" x14ac:dyDescent="0.25">
      <c r="A4" s="22" t="s">
        <v>816</v>
      </c>
      <c r="B4" s="22" t="s">
        <v>1007</v>
      </c>
      <c r="C4" s="22">
        <v>21</v>
      </c>
    </row>
    <row r="5" spans="1:3" ht="30" x14ac:dyDescent="0.25">
      <c r="A5" s="22" t="s">
        <v>816</v>
      </c>
      <c r="B5" s="22" t="s">
        <v>1006</v>
      </c>
      <c r="C5" s="22">
        <v>18</v>
      </c>
    </row>
    <row r="6" spans="1:3" x14ac:dyDescent="0.25">
      <c r="A6" s="22" t="s">
        <v>816</v>
      </c>
      <c r="B6" s="22" t="s">
        <v>1005</v>
      </c>
      <c r="C6" s="22">
        <v>11</v>
      </c>
    </row>
    <row r="7" spans="1:3" x14ac:dyDescent="0.25">
      <c r="A7" s="22" t="s">
        <v>816</v>
      </c>
      <c r="B7" s="22" t="s">
        <v>1004</v>
      </c>
      <c r="C7" s="22">
        <v>2</v>
      </c>
    </row>
    <row r="8" spans="1:3" x14ac:dyDescent="0.25">
      <c r="A8" s="22" t="s">
        <v>22</v>
      </c>
      <c r="B8" s="22" t="s">
        <v>1003</v>
      </c>
      <c r="C8" s="22">
        <v>31</v>
      </c>
    </row>
    <row r="9" spans="1:3" x14ac:dyDescent="0.25">
      <c r="A9" s="22" t="s">
        <v>22</v>
      </c>
      <c r="B9" s="22" t="s">
        <v>1002</v>
      </c>
      <c r="C9" s="22">
        <v>28</v>
      </c>
    </row>
    <row r="10" spans="1:3" x14ac:dyDescent="0.25">
      <c r="A10" s="22" t="s">
        <v>22</v>
      </c>
      <c r="B10" s="22" t="s">
        <v>1001</v>
      </c>
      <c r="C10" s="22">
        <v>9</v>
      </c>
    </row>
    <row r="11" spans="1:3" x14ac:dyDescent="0.25">
      <c r="A11" s="22" t="s">
        <v>410</v>
      </c>
      <c r="B11" s="22" t="s">
        <v>1000</v>
      </c>
      <c r="C11" s="22">
        <v>14</v>
      </c>
    </row>
    <row r="12" spans="1:3" x14ac:dyDescent="0.25">
      <c r="A12" s="22" t="s">
        <v>410</v>
      </c>
      <c r="B12" s="22" t="s">
        <v>999</v>
      </c>
      <c r="C12" s="22">
        <v>9</v>
      </c>
    </row>
    <row r="13" spans="1:3" ht="30" x14ac:dyDescent="0.25">
      <c r="A13" s="22" t="s">
        <v>286</v>
      </c>
      <c r="B13" s="22" t="s">
        <v>998</v>
      </c>
      <c r="C13" s="22">
        <v>32</v>
      </c>
    </row>
    <row r="14" spans="1:3" x14ac:dyDescent="0.25">
      <c r="A14" s="22" t="s">
        <v>284</v>
      </c>
      <c r="B14" s="29" t="s">
        <v>997</v>
      </c>
      <c r="C14" s="22">
        <v>35</v>
      </c>
    </row>
    <row r="15" spans="1:3" x14ac:dyDescent="0.25">
      <c r="A15" s="22" t="s">
        <v>284</v>
      </c>
      <c r="B15" s="22" t="s">
        <v>996</v>
      </c>
      <c r="C15" s="22">
        <v>34</v>
      </c>
    </row>
    <row r="16" spans="1:3" x14ac:dyDescent="0.25">
      <c r="A16" s="22" t="s">
        <v>284</v>
      </c>
      <c r="B16" s="22" t="s">
        <v>995</v>
      </c>
      <c r="C16" s="22">
        <v>28</v>
      </c>
    </row>
    <row r="17" spans="1:4" x14ac:dyDescent="0.25">
      <c r="A17" s="22" t="s">
        <v>284</v>
      </c>
      <c r="B17" s="22" t="s">
        <v>994</v>
      </c>
      <c r="C17" s="22">
        <v>27</v>
      </c>
    </row>
    <row r="18" spans="1:4" x14ac:dyDescent="0.25">
      <c r="A18" s="22" t="s">
        <v>284</v>
      </c>
      <c r="B18" s="29" t="s">
        <v>993</v>
      </c>
      <c r="C18" s="22">
        <v>23</v>
      </c>
    </row>
    <row r="19" spans="1:4" x14ac:dyDescent="0.25">
      <c r="A19" s="22" t="s">
        <v>284</v>
      </c>
      <c r="B19" s="22" t="s">
        <v>992</v>
      </c>
      <c r="C19" s="22">
        <v>11</v>
      </c>
    </row>
    <row r="20" spans="1:4" x14ac:dyDescent="0.25">
      <c r="A20" s="22" t="s">
        <v>284</v>
      </c>
      <c r="B20" s="22" t="s">
        <v>991</v>
      </c>
      <c r="C20" s="22">
        <v>9</v>
      </c>
    </row>
    <row r="21" spans="1:4" x14ac:dyDescent="0.25">
      <c r="A21" s="22" t="s">
        <v>982</v>
      </c>
      <c r="B21" s="22" t="s">
        <v>990</v>
      </c>
      <c r="C21" s="22">
        <v>46</v>
      </c>
    </row>
    <row r="22" spans="1:4" x14ac:dyDescent="0.25">
      <c r="A22" s="22" t="s">
        <v>980</v>
      </c>
      <c r="B22" s="22" t="s">
        <v>989</v>
      </c>
      <c r="C22" s="22">
        <v>37</v>
      </c>
    </row>
    <row r="23" spans="1:4" ht="30" x14ac:dyDescent="0.25">
      <c r="A23" s="22" t="s">
        <v>980</v>
      </c>
      <c r="B23" s="22" t="s">
        <v>988</v>
      </c>
      <c r="C23" s="22">
        <v>36</v>
      </c>
    </row>
    <row r="24" spans="1:4" x14ac:dyDescent="0.25">
      <c r="A24" s="22"/>
      <c r="B24" s="19" t="s">
        <v>74</v>
      </c>
      <c r="C24" s="19">
        <f>SUM(C4:C23)</f>
        <v>461</v>
      </c>
    </row>
    <row r="25" spans="1:4" x14ac:dyDescent="0.25">
      <c r="A25" s="22"/>
      <c r="B25" s="19"/>
      <c r="C25" s="19"/>
    </row>
    <row r="26" spans="1:4" x14ac:dyDescent="0.25">
      <c r="A26" s="22" t="s">
        <v>284</v>
      </c>
      <c r="B26" s="19" t="s">
        <v>983</v>
      </c>
      <c r="C26" s="19">
        <v>167</v>
      </c>
      <c r="D26" s="16">
        <f>C26/461</f>
        <v>0.36225596529284165</v>
      </c>
    </row>
    <row r="27" spans="1:4" x14ac:dyDescent="0.25">
      <c r="A27" s="22" t="s">
        <v>980</v>
      </c>
      <c r="B27" s="19" t="s">
        <v>979</v>
      </c>
      <c r="C27" s="19">
        <v>73</v>
      </c>
      <c r="D27" s="16">
        <f>C27/461</f>
        <v>0.15835140997830802</v>
      </c>
    </row>
    <row r="28" spans="1:4" x14ac:dyDescent="0.25">
      <c r="A28" s="22" t="s">
        <v>22</v>
      </c>
      <c r="B28" s="19" t="s">
        <v>986</v>
      </c>
      <c r="C28" s="19">
        <v>68</v>
      </c>
      <c r="D28" s="16">
        <f t="shared" ref="D28:D32" si="0">C28/461</f>
        <v>0.1475054229934924</v>
      </c>
    </row>
    <row r="29" spans="1:4" ht="30" x14ac:dyDescent="0.25">
      <c r="A29" s="22" t="s">
        <v>816</v>
      </c>
      <c r="B29" s="19" t="s">
        <v>987</v>
      </c>
      <c r="C29" s="19">
        <v>52</v>
      </c>
      <c r="D29" s="16">
        <f t="shared" si="0"/>
        <v>0.11279826464208242</v>
      </c>
    </row>
    <row r="30" spans="1:4" x14ac:dyDescent="0.25">
      <c r="A30" s="22" t="s">
        <v>982</v>
      </c>
      <c r="B30" s="19" t="s">
        <v>981</v>
      </c>
      <c r="C30" s="19">
        <v>46</v>
      </c>
      <c r="D30" s="16">
        <f t="shared" si="0"/>
        <v>9.9783080260303691E-2</v>
      </c>
    </row>
    <row r="31" spans="1:4" x14ac:dyDescent="0.25">
      <c r="A31" s="22" t="s">
        <v>286</v>
      </c>
      <c r="B31" s="19" t="s">
        <v>984</v>
      </c>
      <c r="C31" s="19">
        <v>32</v>
      </c>
      <c r="D31" s="16">
        <f t="shared" si="0"/>
        <v>6.9414316702819959E-2</v>
      </c>
    </row>
    <row r="32" spans="1:4" x14ac:dyDescent="0.25">
      <c r="A32" s="22" t="s">
        <v>410</v>
      </c>
      <c r="B32" s="19" t="s">
        <v>985</v>
      </c>
      <c r="C32" s="19">
        <v>23</v>
      </c>
      <c r="D32" s="16">
        <f t="shared" si="0"/>
        <v>4.9891540130151846E-2</v>
      </c>
    </row>
  </sheetData>
  <sortState ref="A26:C32">
    <sortCondition descending="1" ref="C26"/>
  </sortState>
  <printOptions headings="1" gridLines="1"/>
  <pageMargins left="0.25" right="0.25" top="0.75" bottom="0.75" header="0.3" footer="0.3"/>
  <pageSetup orientation="portrait" r:id="rId1"/>
  <headerFooter>
    <oddHeader xml:space="preserve">&amp;CSection V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F85"/>
  <sheetViews>
    <sheetView workbookViewId="0">
      <pane ySplit="2" topLeftCell="A3" activePane="bottomLeft" state="frozen"/>
      <selection pane="bottomLeft" activeCell="B2" sqref="B2"/>
    </sheetView>
  </sheetViews>
  <sheetFormatPr defaultRowHeight="15" x14ac:dyDescent="0.25"/>
  <cols>
    <col min="1" max="1" width="5.7109375" customWidth="1"/>
    <col min="2" max="2" width="71.28515625" customWidth="1"/>
    <col min="3" max="3" width="8.7109375" customWidth="1"/>
    <col min="4" max="4" width="10.7109375" customWidth="1"/>
    <col min="5" max="5" width="22.7109375" customWidth="1"/>
    <col min="7" max="7" width="11.7109375" customWidth="1"/>
  </cols>
  <sheetData>
    <row r="1" spans="1:4" x14ac:dyDescent="0.25">
      <c r="B1" s="1" t="s">
        <v>1977</v>
      </c>
      <c r="C1" s="127"/>
      <c r="D1" s="127"/>
    </row>
    <row r="2" spans="1:4" x14ac:dyDescent="0.25">
      <c r="A2" s="1" t="s">
        <v>1</v>
      </c>
      <c r="B2" s="128" t="s">
        <v>1978</v>
      </c>
      <c r="C2" s="73" t="s">
        <v>3</v>
      </c>
      <c r="D2" s="72"/>
    </row>
    <row r="3" spans="1:4" s="6" customFormat="1" x14ac:dyDescent="0.25">
      <c r="A3" s="6" t="s">
        <v>284</v>
      </c>
      <c r="B3" s="40" t="s">
        <v>1122</v>
      </c>
      <c r="C3" s="40">
        <v>27</v>
      </c>
      <c r="D3" s="40"/>
    </row>
    <row r="4" spans="1:4" x14ac:dyDescent="0.25">
      <c r="A4" s="4" t="s">
        <v>4</v>
      </c>
      <c r="B4" s="124" t="s">
        <v>1121</v>
      </c>
      <c r="C4" s="124">
        <v>15</v>
      </c>
      <c r="D4" s="126"/>
    </row>
    <row r="5" spans="1:4" x14ac:dyDescent="0.25">
      <c r="A5" s="4" t="s">
        <v>4</v>
      </c>
      <c r="B5" s="124" t="s">
        <v>1120</v>
      </c>
      <c r="C5" s="124">
        <v>6</v>
      </c>
      <c r="D5" s="126"/>
    </row>
    <row r="6" spans="1:4" x14ac:dyDescent="0.25">
      <c r="A6" s="4" t="s">
        <v>4</v>
      </c>
      <c r="B6" s="10" t="s">
        <v>729</v>
      </c>
      <c r="C6" s="124">
        <v>1</v>
      </c>
      <c r="D6" s="15"/>
    </row>
    <row r="7" spans="1:4" x14ac:dyDescent="0.25">
      <c r="A7" s="4" t="s">
        <v>4</v>
      </c>
      <c r="B7" s="124" t="s">
        <v>662</v>
      </c>
      <c r="C7" s="124">
        <v>1</v>
      </c>
      <c r="D7" s="15"/>
    </row>
    <row r="8" spans="1:4" x14ac:dyDescent="0.25">
      <c r="A8" s="4" t="s">
        <v>90</v>
      </c>
      <c r="B8" s="8" t="s">
        <v>1119</v>
      </c>
      <c r="C8" s="8">
        <v>21</v>
      </c>
      <c r="D8" s="71"/>
    </row>
    <row r="9" spans="1:4" x14ac:dyDescent="0.25">
      <c r="A9" s="4" t="s">
        <v>90</v>
      </c>
      <c r="B9" s="10" t="s">
        <v>1118</v>
      </c>
      <c r="C9" s="124">
        <v>15</v>
      </c>
      <c r="D9" s="71"/>
    </row>
    <row r="10" spans="1:4" x14ac:dyDescent="0.25">
      <c r="A10" s="4" t="s">
        <v>90</v>
      </c>
      <c r="B10" s="8" t="s">
        <v>1117</v>
      </c>
      <c r="C10" s="84">
        <v>11</v>
      </c>
      <c r="D10" s="15"/>
    </row>
    <row r="11" spans="1:4" x14ac:dyDescent="0.25">
      <c r="A11" s="4" t="s">
        <v>90</v>
      </c>
      <c r="B11" s="10" t="s">
        <v>1116</v>
      </c>
      <c r="C11" s="84">
        <v>10</v>
      </c>
      <c r="D11" s="15"/>
    </row>
    <row r="12" spans="1:4" x14ac:dyDescent="0.25">
      <c r="A12" s="4" t="s">
        <v>90</v>
      </c>
      <c r="B12" s="10" t="s">
        <v>1115</v>
      </c>
      <c r="C12" s="124">
        <v>9</v>
      </c>
      <c r="D12" s="15"/>
    </row>
    <row r="13" spans="1:4" x14ac:dyDescent="0.25">
      <c r="A13" s="4" t="s">
        <v>90</v>
      </c>
      <c r="B13" s="83" t="s">
        <v>1114</v>
      </c>
      <c r="C13" s="8">
        <v>5</v>
      </c>
      <c r="D13" s="71"/>
    </row>
    <row r="14" spans="1:4" x14ac:dyDescent="0.25">
      <c r="A14" s="4" t="s">
        <v>90</v>
      </c>
      <c r="B14" s="10" t="s">
        <v>1113</v>
      </c>
      <c r="C14" s="124">
        <v>4</v>
      </c>
      <c r="D14" s="71"/>
    </row>
    <row r="15" spans="1:4" x14ac:dyDescent="0.25">
      <c r="A15" s="4" t="s">
        <v>90</v>
      </c>
      <c r="B15" s="10" t="s">
        <v>1112</v>
      </c>
      <c r="C15" s="124">
        <v>3</v>
      </c>
      <c r="D15" s="58"/>
    </row>
    <row r="16" spans="1:4" x14ac:dyDescent="0.25">
      <c r="A16" s="4" t="s">
        <v>90</v>
      </c>
      <c r="B16" s="10" t="s">
        <v>1111</v>
      </c>
      <c r="C16" s="84">
        <v>2</v>
      </c>
      <c r="D16" s="58"/>
    </row>
    <row r="17" spans="1:4" x14ac:dyDescent="0.25">
      <c r="A17" s="4" t="s">
        <v>90</v>
      </c>
      <c r="B17" s="124" t="s">
        <v>1110</v>
      </c>
      <c r="C17" s="124">
        <v>1</v>
      </c>
      <c r="D17" s="58"/>
    </row>
    <row r="18" spans="1:4" x14ac:dyDescent="0.25">
      <c r="A18" s="4" t="s">
        <v>318</v>
      </c>
      <c r="B18" s="10" t="s">
        <v>1109</v>
      </c>
      <c r="C18" s="124">
        <v>32</v>
      </c>
      <c r="D18" s="58"/>
    </row>
    <row r="19" spans="1:4" x14ac:dyDescent="0.25">
      <c r="A19" s="4" t="s">
        <v>318</v>
      </c>
      <c r="B19" s="10" t="s">
        <v>1108</v>
      </c>
      <c r="C19" s="124">
        <v>32</v>
      </c>
      <c r="D19" s="58"/>
    </row>
    <row r="20" spans="1:4" x14ac:dyDescent="0.25">
      <c r="A20" s="4" t="s">
        <v>318</v>
      </c>
      <c r="B20" s="8" t="s">
        <v>1107</v>
      </c>
      <c r="C20" s="8">
        <v>29</v>
      </c>
      <c r="D20" s="58"/>
    </row>
    <row r="21" spans="1:4" x14ac:dyDescent="0.25">
      <c r="A21" s="4" t="s">
        <v>318</v>
      </c>
      <c r="B21" s="10" t="s">
        <v>1106</v>
      </c>
      <c r="C21" s="84">
        <v>19</v>
      </c>
      <c r="D21" s="58"/>
    </row>
    <row r="22" spans="1:4" x14ac:dyDescent="0.25">
      <c r="A22" s="4" t="s">
        <v>318</v>
      </c>
      <c r="B22" s="10" t="s">
        <v>1105</v>
      </c>
      <c r="C22" s="10">
        <v>15</v>
      </c>
      <c r="D22" s="58"/>
    </row>
    <row r="23" spans="1:4" x14ac:dyDescent="0.25">
      <c r="A23" s="4" t="s">
        <v>318</v>
      </c>
      <c r="B23" s="8" t="s">
        <v>323</v>
      </c>
      <c r="C23" s="8">
        <v>14</v>
      </c>
      <c r="D23" s="58"/>
    </row>
    <row r="24" spans="1:4" x14ac:dyDescent="0.25">
      <c r="A24" s="4" t="s">
        <v>318</v>
      </c>
      <c r="B24" s="10" t="s">
        <v>1104</v>
      </c>
      <c r="C24" s="124">
        <v>9</v>
      </c>
      <c r="D24" s="58"/>
    </row>
    <row r="25" spans="1:4" x14ac:dyDescent="0.25">
      <c r="A25" s="4" t="s">
        <v>318</v>
      </c>
      <c r="B25" s="10" t="s">
        <v>1103</v>
      </c>
      <c r="C25" s="10">
        <v>9</v>
      </c>
      <c r="D25" s="58"/>
    </row>
    <row r="26" spans="1:4" x14ac:dyDescent="0.25">
      <c r="A26" s="4" t="s">
        <v>318</v>
      </c>
      <c r="B26" s="10" t="s">
        <v>1102</v>
      </c>
      <c r="C26" s="124">
        <v>5</v>
      </c>
      <c r="D26" s="58"/>
    </row>
    <row r="27" spans="1:4" x14ac:dyDescent="0.25">
      <c r="A27" s="4" t="s">
        <v>318</v>
      </c>
      <c r="B27" s="10" t="s">
        <v>1101</v>
      </c>
      <c r="C27" s="84">
        <v>2</v>
      </c>
      <c r="D27" s="58"/>
    </row>
    <row r="28" spans="1:4" x14ac:dyDescent="0.25">
      <c r="A28" s="4" t="s">
        <v>318</v>
      </c>
      <c r="B28" s="4" t="s">
        <v>1100</v>
      </c>
      <c r="C28" s="4">
        <v>2</v>
      </c>
      <c r="D28" s="58"/>
    </row>
    <row r="29" spans="1:4" x14ac:dyDescent="0.25">
      <c r="A29" s="4" t="s">
        <v>318</v>
      </c>
      <c r="B29" s="4" t="s">
        <v>1099</v>
      </c>
      <c r="C29" s="4">
        <v>1</v>
      </c>
      <c r="D29" s="58"/>
    </row>
    <row r="30" spans="1:4" x14ac:dyDescent="0.25">
      <c r="A30" s="4" t="s">
        <v>218</v>
      </c>
      <c r="B30" s="8" t="s">
        <v>1098</v>
      </c>
      <c r="C30" s="8">
        <v>21</v>
      </c>
      <c r="D30" s="58"/>
    </row>
    <row r="31" spans="1:4" x14ac:dyDescent="0.25">
      <c r="A31" s="4" t="s">
        <v>218</v>
      </c>
      <c r="B31" s="10" t="s">
        <v>1097</v>
      </c>
      <c r="C31" s="84">
        <v>19</v>
      </c>
      <c r="D31" s="58"/>
    </row>
    <row r="32" spans="1:4" x14ac:dyDescent="0.25">
      <c r="A32" s="4" t="s">
        <v>218</v>
      </c>
      <c r="B32" s="10" t="s">
        <v>1096</v>
      </c>
      <c r="C32" s="10">
        <v>15</v>
      </c>
      <c r="D32" s="58"/>
    </row>
    <row r="33" spans="1:4" x14ac:dyDescent="0.25">
      <c r="A33" s="4" t="s">
        <v>218</v>
      </c>
      <c r="B33" s="10" t="s">
        <v>1095</v>
      </c>
      <c r="C33" s="124">
        <v>11</v>
      </c>
      <c r="D33" s="58"/>
    </row>
    <row r="34" spans="1:4" x14ac:dyDescent="0.25">
      <c r="A34" s="4" t="s">
        <v>218</v>
      </c>
      <c r="B34" s="10" t="s">
        <v>1094</v>
      </c>
      <c r="C34" s="84">
        <v>11</v>
      </c>
      <c r="D34" s="58"/>
    </row>
    <row r="35" spans="1:4" x14ac:dyDescent="0.25">
      <c r="A35" s="4" t="s">
        <v>218</v>
      </c>
      <c r="B35" s="10" t="s">
        <v>1093</v>
      </c>
      <c r="C35" s="84">
        <v>2</v>
      </c>
      <c r="D35" s="58"/>
    </row>
    <row r="36" spans="1:4" x14ac:dyDescent="0.25">
      <c r="A36" s="4" t="s">
        <v>218</v>
      </c>
      <c r="B36" s="10" t="s">
        <v>1092</v>
      </c>
      <c r="C36" s="124">
        <v>2</v>
      </c>
      <c r="D36" s="58"/>
    </row>
    <row r="37" spans="1:4" x14ac:dyDescent="0.25">
      <c r="A37" s="4" t="s">
        <v>218</v>
      </c>
      <c r="B37" s="10" t="s">
        <v>1091</v>
      </c>
      <c r="C37" s="124">
        <v>2</v>
      </c>
      <c r="D37" s="58"/>
    </row>
    <row r="38" spans="1:4" x14ac:dyDescent="0.25">
      <c r="A38" s="4" t="s">
        <v>218</v>
      </c>
      <c r="B38" s="10" t="s">
        <v>72</v>
      </c>
      <c r="C38" s="124">
        <v>1</v>
      </c>
      <c r="D38" s="58"/>
    </row>
    <row r="39" spans="1:4" x14ac:dyDescent="0.25">
      <c r="A39" s="4" t="s">
        <v>218</v>
      </c>
      <c r="B39" s="124" t="s">
        <v>1090</v>
      </c>
      <c r="C39" s="124">
        <v>1</v>
      </c>
      <c r="D39" s="58"/>
    </row>
    <row r="40" spans="1:4" x14ac:dyDescent="0.25">
      <c r="A40" s="4" t="s">
        <v>1066</v>
      </c>
      <c r="B40" s="10" t="s">
        <v>1089</v>
      </c>
      <c r="C40" s="124">
        <v>3</v>
      </c>
      <c r="D40" s="58"/>
    </row>
    <row r="41" spans="1:4" x14ac:dyDescent="0.25">
      <c r="A41" s="4" t="s">
        <v>110</v>
      </c>
      <c r="B41" s="10" t="s">
        <v>1088</v>
      </c>
      <c r="C41" s="124">
        <v>12</v>
      </c>
      <c r="D41" s="58"/>
    </row>
    <row r="42" spans="1:4" x14ac:dyDescent="0.25">
      <c r="A42" s="4" t="s">
        <v>110</v>
      </c>
      <c r="B42" s="10" t="s">
        <v>1087</v>
      </c>
      <c r="C42" s="10">
        <v>8</v>
      </c>
      <c r="D42" s="58"/>
    </row>
    <row r="43" spans="1:4" x14ac:dyDescent="0.25">
      <c r="A43" s="4" t="s">
        <v>110</v>
      </c>
      <c r="B43" s="10" t="s">
        <v>1086</v>
      </c>
      <c r="C43" s="124">
        <v>6</v>
      </c>
      <c r="D43" s="58"/>
    </row>
    <row r="44" spans="1:4" x14ac:dyDescent="0.25">
      <c r="A44" s="4" t="s">
        <v>110</v>
      </c>
      <c r="B44" s="10" t="s">
        <v>1085</v>
      </c>
      <c r="C44" s="10">
        <v>6</v>
      </c>
      <c r="D44" s="58"/>
    </row>
    <row r="45" spans="1:4" ht="30" x14ac:dyDescent="0.25">
      <c r="A45" s="4" t="s">
        <v>110</v>
      </c>
      <c r="B45" s="29" t="s">
        <v>1084</v>
      </c>
      <c r="C45" s="124">
        <v>5</v>
      </c>
      <c r="D45" s="58"/>
    </row>
    <row r="46" spans="1:4" x14ac:dyDescent="0.25">
      <c r="A46" s="4" t="s">
        <v>110</v>
      </c>
      <c r="B46" s="10" t="s">
        <v>1083</v>
      </c>
      <c r="C46" s="124">
        <v>3</v>
      </c>
      <c r="D46" s="58"/>
    </row>
    <row r="47" spans="1:4" x14ac:dyDescent="0.25">
      <c r="A47" s="4" t="s">
        <v>110</v>
      </c>
      <c r="B47" s="8" t="s">
        <v>1082</v>
      </c>
      <c r="C47" s="8">
        <v>1</v>
      </c>
      <c r="D47" s="58"/>
    </row>
    <row r="48" spans="1:4" x14ac:dyDescent="0.25">
      <c r="A48" s="4" t="s">
        <v>958</v>
      </c>
      <c r="B48" s="8" t="s">
        <v>1081</v>
      </c>
      <c r="C48" s="8">
        <v>35</v>
      </c>
      <c r="D48" s="58"/>
    </row>
    <row r="49" spans="1:4" x14ac:dyDescent="0.25">
      <c r="A49" s="4" t="s">
        <v>958</v>
      </c>
      <c r="B49" s="8" t="s">
        <v>1080</v>
      </c>
      <c r="C49" s="8">
        <v>34</v>
      </c>
      <c r="D49" s="58"/>
    </row>
    <row r="50" spans="1:4" x14ac:dyDescent="0.25">
      <c r="A50" s="4" t="s">
        <v>958</v>
      </c>
      <c r="B50" s="10" t="s">
        <v>1079</v>
      </c>
      <c r="C50" s="125">
        <v>27</v>
      </c>
      <c r="D50" s="58"/>
    </row>
    <row r="51" spans="1:4" x14ac:dyDescent="0.25">
      <c r="A51" s="4" t="s">
        <v>958</v>
      </c>
      <c r="B51" s="10" t="s">
        <v>1078</v>
      </c>
      <c r="C51" s="124">
        <v>11</v>
      </c>
      <c r="D51" s="58"/>
    </row>
    <row r="52" spans="1:4" x14ac:dyDescent="0.25">
      <c r="A52" s="4" t="s">
        <v>958</v>
      </c>
      <c r="B52" s="8" t="s">
        <v>1077</v>
      </c>
      <c r="C52" s="8">
        <v>11</v>
      </c>
      <c r="D52" s="58"/>
    </row>
    <row r="53" spans="1:4" x14ac:dyDescent="0.25">
      <c r="A53" s="4" t="s">
        <v>958</v>
      </c>
      <c r="B53" s="8" t="s">
        <v>1076</v>
      </c>
      <c r="C53" s="8">
        <v>9</v>
      </c>
      <c r="D53" s="58"/>
    </row>
    <row r="54" spans="1:4" x14ac:dyDescent="0.25">
      <c r="A54" s="4" t="s">
        <v>958</v>
      </c>
      <c r="B54" s="8" t="s">
        <v>1075</v>
      </c>
      <c r="C54" s="8">
        <v>8</v>
      </c>
      <c r="D54" s="58"/>
    </row>
    <row r="55" spans="1:4" x14ac:dyDescent="0.25">
      <c r="A55" s="4" t="s">
        <v>958</v>
      </c>
      <c r="B55" s="10" t="s">
        <v>1074</v>
      </c>
      <c r="C55" s="10">
        <v>5</v>
      </c>
      <c r="D55" s="58"/>
    </row>
    <row r="56" spans="1:4" x14ac:dyDescent="0.25">
      <c r="A56" s="4" t="s">
        <v>958</v>
      </c>
      <c r="B56" s="10" t="s">
        <v>1073</v>
      </c>
      <c r="C56" s="124">
        <v>4</v>
      </c>
      <c r="D56" s="58"/>
    </row>
    <row r="57" spans="1:4" x14ac:dyDescent="0.25">
      <c r="A57" s="4" t="s">
        <v>958</v>
      </c>
      <c r="B57" s="10" t="s">
        <v>1073</v>
      </c>
      <c r="C57" s="10">
        <v>3</v>
      </c>
      <c r="D57" s="58"/>
    </row>
    <row r="58" spans="1:4" x14ac:dyDescent="0.25">
      <c r="A58" s="4" t="s">
        <v>958</v>
      </c>
      <c r="B58" s="124" t="s">
        <v>1072</v>
      </c>
      <c r="C58" s="124">
        <v>3</v>
      </c>
      <c r="D58" s="58"/>
    </row>
    <row r="59" spans="1:4" x14ac:dyDescent="0.25">
      <c r="A59" s="4" t="s">
        <v>958</v>
      </c>
      <c r="B59" s="10" t="s">
        <v>1072</v>
      </c>
      <c r="C59" s="124">
        <v>1</v>
      </c>
      <c r="D59" s="58"/>
    </row>
    <row r="60" spans="1:4" x14ac:dyDescent="0.25">
      <c r="A60" s="4" t="s">
        <v>958</v>
      </c>
      <c r="B60" s="4" t="s">
        <v>1071</v>
      </c>
      <c r="C60" s="4">
        <v>1</v>
      </c>
      <c r="D60" s="58"/>
    </row>
    <row r="61" spans="1:4" x14ac:dyDescent="0.25">
      <c r="A61" s="4" t="s">
        <v>1062</v>
      </c>
      <c r="B61" s="10" t="s">
        <v>1070</v>
      </c>
      <c r="C61" s="84">
        <v>33</v>
      </c>
      <c r="D61" s="58"/>
    </row>
    <row r="62" spans="1:4" x14ac:dyDescent="0.25">
      <c r="A62" s="4" t="s">
        <v>1062</v>
      </c>
      <c r="B62" s="4" t="s">
        <v>1069</v>
      </c>
      <c r="C62" s="4">
        <v>9</v>
      </c>
      <c r="D62" s="58"/>
    </row>
    <row r="63" spans="1:4" x14ac:dyDescent="0.25">
      <c r="B63" s="28" t="s">
        <v>74</v>
      </c>
      <c r="C63" s="28">
        <f>SUM(C3:C62)</f>
        <v>623</v>
      </c>
      <c r="D63" s="58"/>
    </row>
    <row r="64" spans="1:4" x14ac:dyDescent="0.25">
      <c r="B64" s="58"/>
      <c r="C64" s="58"/>
      <c r="D64" s="58"/>
    </row>
    <row r="65" spans="1:6" x14ac:dyDescent="0.25">
      <c r="A65" s="28" t="s">
        <v>318</v>
      </c>
      <c r="B65" s="28" t="s">
        <v>1067</v>
      </c>
      <c r="C65" s="1">
        <v>169</v>
      </c>
      <c r="D65" s="16"/>
      <c r="E65" s="4"/>
      <c r="F65" s="4"/>
    </row>
    <row r="66" spans="1:6" x14ac:dyDescent="0.25">
      <c r="A66" s="28" t="s">
        <v>958</v>
      </c>
      <c r="B66" s="28" t="s">
        <v>1063</v>
      </c>
      <c r="C66" s="1">
        <v>152</v>
      </c>
      <c r="D66" s="16"/>
      <c r="E66" s="4"/>
      <c r="F66" s="4"/>
    </row>
    <row r="67" spans="1:6" x14ac:dyDescent="0.25">
      <c r="A67" s="28" t="s">
        <v>218</v>
      </c>
      <c r="B67" s="28" t="s">
        <v>542</v>
      </c>
      <c r="C67" s="1">
        <v>85</v>
      </c>
      <c r="D67" s="16"/>
      <c r="E67" s="4"/>
      <c r="F67" s="4"/>
    </row>
    <row r="68" spans="1:6" x14ac:dyDescent="0.25">
      <c r="A68" s="28" t="s">
        <v>90</v>
      </c>
      <c r="B68" s="28" t="s">
        <v>1068</v>
      </c>
      <c r="C68" s="1">
        <v>81</v>
      </c>
      <c r="D68" s="16"/>
      <c r="E68" s="4"/>
      <c r="F68" s="4"/>
    </row>
    <row r="69" spans="1:6" x14ac:dyDescent="0.25">
      <c r="A69" s="28" t="s">
        <v>1062</v>
      </c>
      <c r="B69" s="28" t="s">
        <v>1061</v>
      </c>
      <c r="C69" s="1">
        <v>42</v>
      </c>
      <c r="D69" s="16"/>
      <c r="E69" s="4"/>
      <c r="F69" s="4"/>
    </row>
    <row r="70" spans="1:6" x14ac:dyDescent="0.25">
      <c r="A70" s="28" t="s">
        <v>110</v>
      </c>
      <c r="B70" s="28" t="s">
        <v>1064</v>
      </c>
      <c r="C70" s="1">
        <v>41</v>
      </c>
      <c r="D70" s="16"/>
      <c r="E70" s="4"/>
      <c r="F70" s="4"/>
    </row>
    <row r="71" spans="1:6" x14ac:dyDescent="0.25">
      <c r="A71" s="28" t="s">
        <v>284</v>
      </c>
      <c r="B71" s="28" t="s">
        <v>945</v>
      </c>
      <c r="C71" s="1">
        <v>27</v>
      </c>
      <c r="D71" s="16"/>
      <c r="E71" s="4"/>
      <c r="F71" s="4"/>
    </row>
    <row r="72" spans="1:6" x14ac:dyDescent="0.25">
      <c r="A72" s="28" t="s">
        <v>4</v>
      </c>
      <c r="B72" s="28" t="s">
        <v>138</v>
      </c>
      <c r="C72" s="1">
        <v>23</v>
      </c>
      <c r="D72" s="16"/>
      <c r="E72" s="4"/>
      <c r="F72" s="4"/>
    </row>
    <row r="73" spans="1:6" x14ac:dyDescent="0.25">
      <c r="A73" s="28" t="s">
        <v>1066</v>
      </c>
      <c r="B73" s="28" t="s">
        <v>1065</v>
      </c>
      <c r="C73" s="1">
        <v>3</v>
      </c>
      <c r="D73" s="16"/>
      <c r="E73" s="4"/>
      <c r="F73" s="4"/>
    </row>
    <row r="74" spans="1:6" x14ac:dyDescent="0.25">
      <c r="B74" s="4"/>
      <c r="C74" s="4"/>
      <c r="D74" s="4"/>
      <c r="E74" s="4"/>
      <c r="F74" s="4"/>
    </row>
    <row r="75" spans="1:6" x14ac:dyDescent="0.25">
      <c r="B75" s="58"/>
      <c r="C75" s="58"/>
      <c r="D75" s="58"/>
    </row>
    <row r="76" spans="1:6" x14ac:dyDescent="0.25">
      <c r="B76" s="58"/>
      <c r="C76" s="58"/>
      <c r="D76" s="58"/>
    </row>
    <row r="77" spans="1:6" x14ac:dyDescent="0.25">
      <c r="B77" s="58"/>
      <c r="C77" s="58"/>
      <c r="D77" s="58"/>
    </row>
    <row r="78" spans="1:6" x14ac:dyDescent="0.25">
      <c r="B78" s="58"/>
      <c r="C78" s="58"/>
      <c r="D78" s="58"/>
    </row>
    <row r="79" spans="1:6" x14ac:dyDescent="0.25">
      <c r="B79" s="58"/>
      <c r="C79" s="58"/>
      <c r="D79" s="58"/>
    </row>
    <row r="80" spans="1:6" x14ac:dyDescent="0.25">
      <c r="B80" s="58"/>
      <c r="C80" s="58"/>
      <c r="D80" s="58"/>
    </row>
    <row r="81" spans="2:4" x14ac:dyDescent="0.25">
      <c r="B81" s="58"/>
      <c r="C81" s="58"/>
      <c r="D81" s="58"/>
    </row>
    <row r="82" spans="2:4" x14ac:dyDescent="0.25">
      <c r="B82" s="58"/>
      <c r="C82" s="58"/>
      <c r="D82" s="58"/>
    </row>
    <row r="83" spans="2:4" x14ac:dyDescent="0.25">
      <c r="B83" s="58"/>
      <c r="C83" s="58"/>
      <c r="D83" s="58"/>
    </row>
    <row r="84" spans="2:4" x14ac:dyDescent="0.25">
      <c r="B84" s="58"/>
      <c r="C84" s="58"/>
      <c r="D84" s="58"/>
    </row>
    <row r="85" spans="2:4" x14ac:dyDescent="0.25">
      <c r="B85" s="58"/>
      <c r="C85" s="58"/>
      <c r="D85" s="58"/>
    </row>
  </sheetData>
  <sortState ref="A65:C73">
    <sortCondition descending="1" ref="C65"/>
  </sortState>
  <printOptions headings="1" gridLines="1"/>
  <pageMargins left="0.25" right="0.25"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F85"/>
  <sheetViews>
    <sheetView topLeftCell="A46" workbookViewId="0">
      <selection activeCell="B73" sqref="B73"/>
    </sheetView>
  </sheetViews>
  <sheetFormatPr defaultRowHeight="15" x14ac:dyDescent="0.25"/>
  <cols>
    <col min="1" max="1" width="5.7109375" customWidth="1"/>
    <col min="2" max="2" width="71.28515625" customWidth="1"/>
    <col min="3" max="3" width="8.7109375" customWidth="1"/>
    <col min="4" max="4" width="10.7109375" customWidth="1"/>
    <col min="5" max="5" width="22.7109375" customWidth="1"/>
    <col min="7" max="7" width="11.7109375" customWidth="1"/>
  </cols>
  <sheetData>
    <row r="1" spans="1:4" x14ac:dyDescent="0.25">
      <c r="B1" s="1" t="s">
        <v>0</v>
      </c>
      <c r="C1" s="127"/>
      <c r="D1" s="127"/>
    </row>
    <row r="2" spans="1:4" x14ac:dyDescent="0.25">
      <c r="A2" s="1" t="s">
        <v>1</v>
      </c>
      <c r="B2" s="128" t="s">
        <v>1123</v>
      </c>
      <c r="C2" s="73" t="s">
        <v>3</v>
      </c>
      <c r="D2" s="72"/>
    </row>
    <row r="3" spans="1:4" s="6" customFormat="1" x14ac:dyDescent="0.25">
      <c r="A3" s="6" t="s">
        <v>284</v>
      </c>
      <c r="B3" s="40" t="s">
        <v>1122</v>
      </c>
      <c r="C3" s="40">
        <v>27</v>
      </c>
      <c r="D3" s="40"/>
    </row>
    <row r="4" spans="1:4" x14ac:dyDescent="0.25">
      <c r="A4" s="4" t="s">
        <v>4</v>
      </c>
      <c r="B4" s="124" t="s">
        <v>1121</v>
      </c>
      <c r="C4" s="124">
        <v>15</v>
      </c>
      <c r="D4" s="126"/>
    </row>
    <row r="5" spans="1:4" x14ac:dyDescent="0.25">
      <c r="A5" s="4" t="s">
        <v>4</v>
      </c>
      <c r="B5" s="124" t="s">
        <v>1120</v>
      </c>
      <c r="C5" s="124">
        <v>6</v>
      </c>
      <c r="D5" s="126"/>
    </row>
    <row r="6" spans="1:4" x14ac:dyDescent="0.25">
      <c r="A6" s="4" t="s">
        <v>4</v>
      </c>
      <c r="B6" s="10" t="s">
        <v>729</v>
      </c>
      <c r="C6" s="124">
        <v>1</v>
      </c>
      <c r="D6" s="15"/>
    </row>
    <row r="7" spans="1:4" x14ac:dyDescent="0.25">
      <c r="A7" s="4" t="s">
        <v>4</v>
      </c>
      <c r="B7" s="124" t="s">
        <v>662</v>
      </c>
      <c r="C7" s="124">
        <v>1</v>
      </c>
      <c r="D7" s="15"/>
    </row>
    <row r="8" spans="1:4" x14ac:dyDescent="0.25">
      <c r="A8" s="4" t="s">
        <v>90</v>
      </c>
      <c r="B8" s="8" t="s">
        <v>1119</v>
      </c>
      <c r="C8" s="8">
        <v>21</v>
      </c>
      <c r="D8" s="71"/>
    </row>
    <row r="9" spans="1:4" x14ac:dyDescent="0.25">
      <c r="A9" s="4" t="s">
        <v>90</v>
      </c>
      <c r="B9" s="10" t="s">
        <v>1118</v>
      </c>
      <c r="C9" s="124">
        <v>15</v>
      </c>
      <c r="D9" s="71"/>
    </row>
    <row r="10" spans="1:4" x14ac:dyDescent="0.25">
      <c r="A10" s="4" t="s">
        <v>90</v>
      </c>
      <c r="B10" s="8" t="s">
        <v>1117</v>
      </c>
      <c r="C10" s="84">
        <v>11</v>
      </c>
      <c r="D10" s="15"/>
    </row>
    <row r="11" spans="1:4" x14ac:dyDescent="0.25">
      <c r="A11" s="4" t="s">
        <v>90</v>
      </c>
      <c r="B11" s="10" t="s">
        <v>1116</v>
      </c>
      <c r="C11" s="84">
        <v>10</v>
      </c>
      <c r="D11" s="15"/>
    </row>
    <row r="12" spans="1:4" x14ac:dyDescent="0.25">
      <c r="A12" s="4" t="s">
        <v>90</v>
      </c>
      <c r="B12" s="10" t="s">
        <v>1115</v>
      </c>
      <c r="C12" s="124">
        <v>9</v>
      </c>
      <c r="D12" s="15"/>
    </row>
    <row r="13" spans="1:4" x14ac:dyDescent="0.25">
      <c r="A13" s="4" t="s">
        <v>90</v>
      </c>
      <c r="B13" s="83" t="s">
        <v>1114</v>
      </c>
      <c r="C13" s="8">
        <v>5</v>
      </c>
      <c r="D13" s="71"/>
    </row>
    <row r="14" spans="1:4" x14ac:dyDescent="0.25">
      <c r="A14" s="4" t="s">
        <v>90</v>
      </c>
      <c r="B14" s="10" t="s">
        <v>1113</v>
      </c>
      <c r="C14" s="124">
        <v>4</v>
      </c>
      <c r="D14" s="71"/>
    </row>
    <row r="15" spans="1:4" x14ac:dyDescent="0.25">
      <c r="A15" s="4" t="s">
        <v>90</v>
      </c>
      <c r="B15" s="10" t="s">
        <v>1112</v>
      </c>
      <c r="C15" s="124">
        <v>3</v>
      </c>
      <c r="D15" s="58"/>
    </row>
    <row r="16" spans="1:4" x14ac:dyDescent="0.25">
      <c r="A16" s="4" t="s">
        <v>90</v>
      </c>
      <c r="B16" s="10" t="s">
        <v>1111</v>
      </c>
      <c r="C16" s="84">
        <v>2</v>
      </c>
      <c r="D16" s="58"/>
    </row>
    <row r="17" spans="1:4" x14ac:dyDescent="0.25">
      <c r="A17" s="4" t="s">
        <v>90</v>
      </c>
      <c r="B17" s="124" t="s">
        <v>1110</v>
      </c>
      <c r="C17" s="124">
        <v>1</v>
      </c>
      <c r="D17" s="58"/>
    </row>
    <row r="18" spans="1:4" x14ac:dyDescent="0.25">
      <c r="A18" s="4" t="s">
        <v>318</v>
      </c>
      <c r="B18" s="10" t="s">
        <v>1109</v>
      </c>
      <c r="C18" s="124">
        <v>32</v>
      </c>
      <c r="D18" s="58"/>
    </row>
    <row r="19" spans="1:4" x14ac:dyDescent="0.25">
      <c r="A19" s="4" t="s">
        <v>318</v>
      </c>
      <c r="B19" s="10" t="s">
        <v>1108</v>
      </c>
      <c r="C19" s="124">
        <v>32</v>
      </c>
      <c r="D19" s="58"/>
    </row>
    <row r="20" spans="1:4" x14ac:dyDescent="0.25">
      <c r="A20" s="4" t="s">
        <v>318</v>
      </c>
      <c r="B20" s="8" t="s">
        <v>1107</v>
      </c>
      <c r="C20" s="8">
        <v>29</v>
      </c>
      <c r="D20" s="58"/>
    </row>
    <row r="21" spans="1:4" x14ac:dyDescent="0.25">
      <c r="A21" s="4" t="s">
        <v>318</v>
      </c>
      <c r="B21" s="10" t="s">
        <v>1106</v>
      </c>
      <c r="C21" s="84">
        <v>19</v>
      </c>
      <c r="D21" s="58"/>
    </row>
    <row r="22" spans="1:4" x14ac:dyDescent="0.25">
      <c r="A22" s="4" t="s">
        <v>318</v>
      </c>
      <c r="B22" s="10" t="s">
        <v>1105</v>
      </c>
      <c r="C22" s="10">
        <v>15</v>
      </c>
      <c r="D22" s="58"/>
    </row>
    <row r="23" spans="1:4" x14ac:dyDescent="0.25">
      <c r="A23" s="4" t="s">
        <v>318</v>
      </c>
      <c r="B23" s="8" t="s">
        <v>323</v>
      </c>
      <c r="C23" s="8">
        <v>14</v>
      </c>
      <c r="D23" s="58"/>
    </row>
    <row r="24" spans="1:4" x14ac:dyDescent="0.25">
      <c r="A24" s="4" t="s">
        <v>318</v>
      </c>
      <c r="B24" s="10" t="s">
        <v>1104</v>
      </c>
      <c r="C24" s="124">
        <v>9</v>
      </c>
      <c r="D24" s="58"/>
    </row>
    <row r="25" spans="1:4" x14ac:dyDescent="0.25">
      <c r="A25" s="4" t="s">
        <v>318</v>
      </c>
      <c r="B25" s="10" t="s">
        <v>1103</v>
      </c>
      <c r="C25" s="10">
        <v>9</v>
      </c>
      <c r="D25" s="58"/>
    </row>
    <row r="26" spans="1:4" x14ac:dyDescent="0.25">
      <c r="A26" s="4" t="s">
        <v>318</v>
      </c>
      <c r="B26" s="10" t="s">
        <v>1102</v>
      </c>
      <c r="C26" s="124">
        <v>5</v>
      </c>
      <c r="D26" s="58"/>
    </row>
    <row r="27" spans="1:4" x14ac:dyDescent="0.25">
      <c r="A27" s="4" t="s">
        <v>318</v>
      </c>
      <c r="B27" s="10" t="s">
        <v>1101</v>
      </c>
      <c r="C27" s="84">
        <v>2</v>
      </c>
      <c r="D27" s="58"/>
    </row>
    <row r="28" spans="1:4" x14ac:dyDescent="0.25">
      <c r="A28" s="4" t="s">
        <v>318</v>
      </c>
      <c r="B28" s="4" t="s">
        <v>1100</v>
      </c>
      <c r="C28" s="4">
        <v>2</v>
      </c>
      <c r="D28" s="58"/>
    </row>
    <row r="29" spans="1:4" x14ac:dyDescent="0.25">
      <c r="A29" s="4" t="s">
        <v>318</v>
      </c>
      <c r="B29" s="4" t="s">
        <v>1099</v>
      </c>
      <c r="C29" s="4">
        <v>1</v>
      </c>
      <c r="D29" s="58"/>
    </row>
    <row r="30" spans="1:4" x14ac:dyDescent="0.25">
      <c r="A30" s="4" t="s">
        <v>218</v>
      </c>
      <c r="B30" s="8" t="s">
        <v>1098</v>
      </c>
      <c r="C30" s="8">
        <v>21</v>
      </c>
      <c r="D30" s="58"/>
    </row>
    <row r="31" spans="1:4" x14ac:dyDescent="0.25">
      <c r="A31" s="4" t="s">
        <v>218</v>
      </c>
      <c r="B31" s="10" t="s">
        <v>1097</v>
      </c>
      <c r="C31" s="84">
        <v>19</v>
      </c>
      <c r="D31" s="58"/>
    </row>
    <row r="32" spans="1:4" x14ac:dyDescent="0.25">
      <c r="A32" s="4" t="s">
        <v>218</v>
      </c>
      <c r="B32" s="10" t="s">
        <v>1096</v>
      </c>
      <c r="C32" s="10">
        <v>15</v>
      </c>
      <c r="D32" s="58"/>
    </row>
    <row r="33" spans="1:4" x14ac:dyDescent="0.25">
      <c r="A33" s="4" t="s">
        <v>218</v>
      </c>
      <c r="B33" s="10" t="s">
        <v>1095</v>
      </c>
      <c r="C33" s="124">
        <v>11</v>
      </c>
      <c r="D33" s="58"/>
    </row>
    <row r="34" spans="1:4" x14ac:dyDescent="0.25">
      <c r="A34" s="4" t="s">
        <v>218</v>
      </c>
      <c r="B34" s="10" t="s">
        <v>1094</v>
      </c>
      <c r="C34" s="84">
        <v>11</v>
      </c>
      <c r="D34" s="58"/>
    </row>
    <row r="35" spans="1:4" x14ac:dyDescent="0.25">
      <c r="A35" s="4" t="s">
        <v>218</v>
      </c>
      <c r="B35" s="10" t="s">
        <v>1093</v>
      </c>
      <c r="C35" s="84">
        <v>2</v>
      </c>
      <c r="D35" s="58"/>
    </row>
    <row r="36" spans="1:4" x14ac:dyDescent="0.25">
      <c r="A36" s="4" t="s">
        <v>218</v>
      </c>
      <c r="B36" s="10" t="s">
        <v>1092</v>
      </c>
      <c r="C36" s="124">
        <v>2</v>
      </c>
      <c r="D36" s="58"/>
    </row>
    <row r="37" spans="1:4" x14ac:dyDescent="0.25">
      <c r="A37" s="4" t="s">
        <v>218</v>
      </c>
      <c r="B37" s="10" t="s">
        <v>1091</v>
      </c>
      <c r="C37" s="124">
        <v>2</v>
      </c>
      <c r="D37" s="58"/>
    </row>
    <row r="38" spans="1:4" x14ac:dyDescent="0.25">
      <c r="A38" s="4" t="s">
        <v>218</v>
      </c>
      <c r="B38" s="10" t="s">
        <v>72</v>
      </c>
      <c r="C38" s="124">
        <v>1</v>
      </c>
      <c r="D38" s="58"/>
    </row>
    <row r="39" spans="1:4" x14ac:dyDescent="0.25">
      <c r="A39" s="4" t="s">
        <v>218</v>
      </c>
      <c r="B39" s="124" t="s">
        <v>1090</v>
      </c>
      <c r="C39" s="124">
        <v>1</v>
      </c>
      <c r="D39" s="58"/>
    </row>
    <row r="40" spans="1:4" x14ac:dyDescent="0.25">
      <c r="A40" s="4" t="s">
        <v>1066</v>
      </c>
      <c r="B40" s="10" t="s">
        <v>1089</v>
      </c>
      <c r="C40" s="124">
        <v>3</v>
      </c>
      <c r="D40" s="58"/>
    </row>
    <row r="41" spans="1:4" x14ac:dyDescent="0.25">
      <c r="A41" s="4" t="s">
        <v>110</v>
      </c>
      <c r="B41" s="10" t="s">
        <v>1088</v>
      </c>
      <c r="C41" s="124">
        <v>12</v>
      </c>
      <c r="D41" s="58"/>
    </row>
    <row r="42" spans="1:4" x14ac:dyDescent="0.25">
      <c r="A42" s="4" t="s">
        <v>110</v>
      </c>
      <c r="B42" s="10" t="s">
        <v>1087</v>
      </c>
      <c r="C42" s="10">
        <v>8</v>
      </c>
      <c r="D42" s="58"/>
    </row>
    <row r="43" spans="1:4" x14ac:dyDescent="0.25">
      <c r="A43" s="4" t="s">
        <v>110</v>
      </c>
      <c r="B43" s="10" t="s">
        <v>1086</v>
      </c>
      <c r="C43" s="124">
        <v>6</v>
      </c>
      <c r="D43" s="58"/>
    </row>
    <row r="44" spans="1:4" x14ac:dyDescent="0.25">
      <c r="A44" s="4" t="s">
        <v>110</v>
      </c>
      <c r="B44" s="10" t="s">
        <v>1085</v>
      </c>
      <c r="C44" s="10">
        <v>6</v>
      </c>
      <c r="D44" s="58"/>
    </row>
    <row r="45" spans="1:4" ht="30" x14ac:dyDescent="0.25">
      <c r="A45" s="4" t="s">
        <v>110</v>
      </c>
      <c r="B45" s="29" t="s">
        <v>1084</v>
      </c>
      <c r="C45" s="124">
        <v>5</v>
      </c>
      <c r="D45" s="58"/>
    </row>
    <row r="46" spans="1:4" x14ac:dyDescent="0.25">
      <c r="A46" s="4" t="s">
        <v>110</v>
      </c>
      <c r="B46" s="10" t="s">
        <v>1083</v>
      </c>
      <c r="C46" s="124">
        <v>3</v>
      </c>
      <c r="D46" s="58"/>
    </row>
    <row r="47" spans="1:4" x14ac:dyDescent="0.25">
      <c r="A47" s="4" t="s">
        <v>110</v>
      </c>
      <c r="B47" s="8" t="s">
        <v>1082</v>
      </c>
      <c r="C47" s="8">
        <v>1</v>
      </c>
      <c r="D47" s="58"/>
    </row>
    <row r="48" spans="1:4" x14ac:dyDescent="0.25">
      <c r="A48" s="4" t="s">
        <v>958</v>
      </c>
      <c r="B48" s="8" t="s">
        <v>1081</v>
      </c>
      <c r="C48" s="8">
        <v>35</v>
      </c>
      <c r="D48" s="58"/>
    </row>
    <row r="49" spans="1:4" x14ac:dyDescent="0.25">
      <c r="A49" s="4" t="s">
        <v>958</v>
      </c>
      <c r="B49" s="8" t="s">
        <v>1080</v>
      </c>
      <c r="C49" s="8">
        <v>34</v>
      </c>
      <c r="D49" s="58"/>
    </row>
    <row r="50" spans="1:4" x14ac:dyDescent="0.25">
      <c r="A50" s="4" t="s">
        <v>958</v>
      </c>
      <c r="B50" s="10" t="s">
        <v>1079</v>
      </c>
      <c r="C50" s="125">
        <v>27</v>
      </c>
      <c r="D50" s="58"/>
    </row>
    <row r="51" spans="1:4" x14ac:dyDescent="0.25">
      <c r="A51" s="4" t="s">
        <v>958</v>
      </c>
      <c r="B51" s="10" t="s">
        <v>1078</v>
      </c>
      <c r="C51" s="124">
        <v>11</v>
      </c>
      <c r="D51" s="58"/>
    </row>
    <row r="52" spans="1:4" x14ac:dyDescent="0.25">
      <c r="A52" s="4" t="s">
        <v>958</v>
      </c>
      <c r="B52" s="8" t="s">
        <v>1077</v>
      </c>
      <c r="C52" s="8">
        <v>11</v>
      </c>
      <c r="D52" s="58"/>
    </row>
    <row r="53" spans="1:4" x14ac:dyDescent="0.25">
      <c r="A53" s="4" t="s">
        <v>958</v>
      </c>
      <c r="B53" s="8" t="s">
        <v>1076</v>
      </c>
      <c r="C53" s="8">
        <v>9</v>
      </c>
      <c r="D53" s="58"/>
    </row>
    <row r="54" spans="1:4" x14ac:dyDescent="0.25">
      <c r="A54" s="4" t="s">
        <v>958</v>
      </c>
      <c r="B54" s="8" t="s">
        <v>1075</v>
      </c>
      <c r="C54" s="8">
        <v>8</v>
      </c>
      <c r="D54" s="58"/>
    </row>
    <row r="55" spans="1:4" x14ac:dyDescent="0.25">
      <c r="A55" s="4" t="s">
        <v>958</v>
      </c>
      <c r="B55" s="10" t="s">
        <v>1074</v>
      </c>
      <c r="C55" s="10">
        <v>5</v>
      </c>
      <c r="D55" s="58"/>
    </row>
    <row r="56" spans="1:4" x14ac:dyDescent="0.25">
      <c r="A56" s="4" t="s">
        <v>958</v>
      </c>
      <c r="B56" s="10" t="s">
        <v>1073</v>
      </c>
      <c r="C56" s="124">
        <v>4</v>
      </c>
      <c r="D56" s="58"/>
    </row>
    <row r="57" spans="1:4" x14ac:dyDescent="0.25">
      <c r="A57" s="4" t="s">
        <v>958</v>
      </c>
      <c r="B57" s="10" t="s">
        <v>1073</v>
      </c>
      <c r="C57" s="10">
        <v>3</v>
      </c>
      <c r="D57" s="58"/>
    </row>
    <row r="58" spans="1:4" x14ac:dyDescent="0.25">
      <c r="A58" s="4" t="s">
        <v>958</v>
      </c>
      <c r="B58" s="124" t="s">
        <v>1072</v>
      </c>
      <c r="C58" s="124">
        <v>3</v>
      </c>
      <c r="D58" s="58"/>
    </row>
    <row r="59" spans="1:4" x14ac:dyDescent="0.25">
      <c r="A59" s="4" t="s">
        <v>958</v>
      </c>
      <c r="B59" s="10" t="s">
        <v>1072</v>
      </c>
      <c r="C59" s="124">
        <v>1</v>
      </c>
      <c r="D59" s="58"/>
    </row>
    <row r="60" spans="1:4" x14ac:dyDescent="0.25">
      <c r="A60" s="4" t="s">
        <v>958</v>
      </c>
      <c r="B60" s="4" t="s">
        <v>1071</v>
      </c>
      <c r="C60" s="4">
        <v>1</v>
      </c>
      <c r="D60" s="58"/>
    </row>
    <row r="61" spans="1:4" x14ac:dyDescent="0.25">
      <c r="A61" s="4" t="s">
        <v>1062</v>
      </c>
      <c r="B61" s="10" t="s">
        <v>1070</v>
      </c>
      <c r="C61" s="84">
        <v>33</v>
      </c>
      <c r="D61" s="58"/>
    </row>
    <row r="62" spans="1:4" x14ac:dyDescent="0.25">
      <c r="A62" s="4" t="s">
        <v>1062</v>
      </c>
      <c r="B62" s="4" t="s">
        <v>1069</v>
      </c>
      <c r="C62" s="4">
        <v>9</v>
      </c>
      <c r="D62" s="58"/>
    </row>
    <row r="63" spans="1:4" x14ac:dyDescent="0.25">
      <c r="B63" s="28" t="s">
        <v>74</v>
      </c>
      <c r="C63" s="28">
        <f>SUM(C3:C62)</f>
        <v>623</v>
      </c>
      <c r="D63" s="58"/>
    </row>
    <row r="64" spans="1:4" x14ac:dyDescent="0.25">
      <c r="B64" s="58"/>
      <c r="C64" s="58"/>
      <c r="D64" s="58"/>
    </row>
    <row r="65" spans="1:6" x14ac:dyDescent="0.25">
      <c r="A65" s="28" t="s">
        <v>1066</v>
      </c>
      <c r="B65" s="28" t="s">
        <v>1065</v>
      </c>
      <c r="C65" s="1">
        <v>3</v>
      </c>
      <c r="D65" s="16"/>
      <c r="E65" s="4"/>
      <c r="F65" s="4"/>
    </row>
    <row r="66" spans="1:6" x14ac:dyDescent="0.25">
      <c r="A66" s="28" t="s">
        <v>4</v>
      </c>
      <c r="B66" s="28" t="s">
        <v>138</v>
      </c>
      <c r="C66" s="1">
        <v>23</v>
      </c>
      <c r="D66" s="16"/>
      <c r="E66" s="4"/>
      <c r="F66" s="4"/>
    </row>
    <row r="67" spans="1:6" x14ac:dyDescent="0.25">
      <c r="A67" s="28" t="s">
        <v>284</v>
      </c>
      <c r="B67" s="28" t="s">
        <v>945</v>
      </c>
      <c r="C67" s="1">
        <v>27</v>
      </c>
      <c r="D67" s="16"/>
      <c r="E67" s="4"/>
      <c r="F67" s="4"/>
    </row>
    <row r="68" spans="1:6" x14ac:dyDescent="0.25">
      <c r="A68" s="28" t="s">
        <v>110</v>
      </c>
      <c r="B68" s="28" t="s">
        <v>1064</v>
      </c>
      <c r="C68" s="1">
        <v>41</v>
      </c>
      <c r="D68" s="16"/>
      <c r="E68" s="4"/>
      <c r="F68" s="4"/>
    </row>
    <row r="69" spans="1:6" x14ac:dyDescent="0.25">
      <c r="A69" s="28" t="s">
        <v>1062</v>
      </c>
      <c r="B69" s="28" t="s">
        <v>1891</v>
      </c>
      <c r="C69" s="1">
        <v>42</v>
      </c>
      <c r="D69" s="16"/>
      <c r="E69" s="4"/>
      <c r="F69" s="4"/>
    </row>
    <row r="70" spans="1:6" x14ac:dyDescent="0.25">
      <c r="A70" s="28" t="s">
        <v>90</v>
      </c>
      <c r="B70" s="28" t="s">
        <v>1888</v>
      </c>
      <c r="C70" s="1">
        <v>81</v>
      </c>
      <c r="D70" s="16"/>
      <c r="E70" s="4"/>
      <c r="F70" s="4"/>
    </row>
    <row r="71" spans="1:6" x14ac:dyDescent="0.25">
      <c r="A71" s="28" t="s">
        <v>218</v>
      </c>
      <c r="B71" s="28" t="s">
        <v>542</v>
      </c>
      <c r="C71" s="1">
        <v>85</v>
      </c>
      <c r="D71" s="16"/>
      <c r="E71" s="4"/>
      <c r="F71" s="4"/>
    </row>
    <row r="72" spans="1:6" x14ac:dyDescent="0.25">
      <c r="A72" s="28" t="s">
        <v>958</v>
      </c>
      <c r="B72" s="28" t="s">
        <v>1890</v>
      </c>
      <c r="C72" s="1">
        <v>152</v>
      </c>
      <c r="D72" s="16"/>
      <c r="E72" s="4"/>
      <c r="F72" s="4"/>
    </row>
    <row r="73" spans="1:6" x14ac:dyDescent="0.25">
      <c r="A73" s="28" t="s">
        <v>318</v>
      </c>
      <c r="B73" s="28" t="s">
        <v>1889</v>
      </c>
      <c r="C73" s="1">
        <v>169</v>
      </c>
      <c r="D73" s="16"/>
      <c r="E73" s="4"/>
      <c r="F73" s="4"/>
    </row>
    <row r="74" spans="1:6" x14ac:dyDescent="0.25">
      <c r="B74" s="4"/>
      <c r="C74" s="4"/>
      <c r="D74" s="4"/>
      <c r="E74" s="4"/>
      <c r="F74" s="4"/>
    </row>
    <row r="75" spans="1:6" x14ac:dyDescent="0.25">
      <c r="B75" s="58"/>
      <c r="C75" s="58"/>
      <c r="D75" s="58"/>
    </row>
    <row r="76" spans="1:6" x14ac:dyDescent="0.25">
      <c r="B76" s="58"/>
      <c r="C76" s="58"/>
      <c r="D76" s="58"/>
    </row>
    <row r="77" spans="1:6" x14ac:dyDescent="0.25">
      <c r="B77" s="58"/>
      <c r="C77" s="58"/>
      <c r="D77" s="58"/>
    </row>
    <row r="78" spans="1:6" x14ac:dyDescent="0.25">
      <c r="B78" s="58"/>
      <c r="C78" s="58"/>
      <c r="D78" s="58"/>
    </row>
    <row r="79" spans="1:6" x14ac:dyDescent="0.25">
      <c r="B79" s="58"/>
      <c r="C79" s="58"/>
      <c r="D79" s="58"/>
    </row>
    <row r="80" spans="1:6" x14ac:dyDescent="0.25">
      <c r="B80" s="58"/>
      <c r="C80" s="58"/>
      <c r="D80" s="58"/>
    </row>
    <row r="81" spans="2:4" x14ac:dyDescent="0.25">
      <c r="B81" s="58"/>
      <c r="C81" s="58"/>
      <c r="D81" s="58"/>
    </row>
    <row r="82" spans="2:4" x14ac:dyDescent="0.25">
      <c r="B82" s="58"/>
      <c r="C82" s="58"/>
      <c r="D82" s="58"/>
    </row>
    <row r="83" spans="2:4" x14ac:dyDescent="0.25">
      <c r="B83" s="58"/>
      <c r="C83" s="58"/>
      <c r="D83" s="58"/>
    </row>
    <row r="84" spans="2:4" x14ac:dyDescent="0.25">
      <c r="B84" s="58"/>
      <c r="C84" s="58"/>
      <c r="D84" s="58"/>
    </row>
    <row r="85" spans="2:4" x14ac:dyDescent="0.25">
      <c r="B85" s="58"/>
      <c r="C85" s="58"/>
      <c r="D85" s="58"/>
    </row>
  </sheetData>
  <sortState ref="A65:C73">
    <sortCondition ref="C65"/>
  </sortState>
  <printOptions headings="1" gridLines="1"/>
  <pageMargins left="0.25" right="0.25"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D140"/>
  <sheetViews>
    <sheetView workbookViewId="0">
      <pane ySplit="2" topLeftCell="A3" activePane="bottomLeft" state="frozen"/>
      <selection pane="bottomLeft" activeCell="B2" sqref="B2"/>
    </sheetView>
  </sheetViews>
  <sheetFormatPr defaultRowHeight="15" x14ac:dyDescent="0.25"/>
  <cols>
    <col min="1" max="1" width="5.7109375" customWidth="1"/>
    <col min="2" max="2" width="70.85546875" style="21" customWidth="1"/>
    <col min="3" max="3" width="8.5703125" customWidth="1"/>
    <col min="4" max="5" width="9.28515625" customWidth="1"/>
  </cols>
  <sheetData>
    <row r="1" spans="1:4" x14ac:dyDescent="0.25">
      <c r="B1" s="1" t="s">
        <v>1980</v>
      </c>
      <c r="C1" s="74"/>
    </row>
    <row r="2" spans="1:4" s="1" customFormat="1" ht="28.15" customHeight="1" x14ac:dyDescent="0.25">
      <c r="A2" s="1" t="s">
        <v>1</v>
      </c>
      <c r="B2" s="128" t="s">
        <v>1979</v>
      </c>
      <c r="C2" s="73" t="s">
        <v>3</v>
      </c>
      <c r="D2" s="72"/>
    </row>
    <row r="3" spans="1:4" s="6" customFormat="1" ht="17.45" customHeight="1" x14ac:dyDescent="0.25">
      <c r="A3" s="4" t="s">
        <v>318</v>
      </c>
      <c r="B3" s="68" t="s">
        <v>1155</v>
      </c>
      <c r="C3" s="11">
        <v>45</v>
      </c>
      <c r="D3" s="40"/>
    </row>
    <row r="4" spans="1:4" x14ac:dyDescent="0.25">
      <c r="A4" s="4" t="s">
        <v>318</v>
      </c>
      <c r="B4" s="68" t="s">
        <v>1108</v>
      </c>
      <c r="C4" s="11">
        <v>36</v>
      </c>
      <c r="D4" s="129"/>
    </row>
    <row r="5" spans="1:4" x14ac:dyDescent="0.25">
      <c r="A5" s="4" t="s">
        <v>318</v>
      </c>
      <c r="B5" s="68" t="s">
        <v>1154</v>
      </c>
      <c r="C5" s="5">
        <v>27</v>
      </c>
      <c r="D5" s="129"/>
    </row>
    <row r="6" spans="1:4" x14ac:dyDescent="0.25">
      <c r="A6" s="4" t="s">
        <v>318</v>
      </c>
      <c r="B6" s="68" t="s">
        <v>1153</v>
      </c>
      <c r="C6" s="5">
        <v>26</v>
      </c>
      <c r="D6" s="129"/>
    </row>
    <row r="7" spans="1:4" x14ac:dyDescent="0.25">
      <c r="A7" s="4" t="s">
        <v>318</v>
      </c>
      <c r="B7" s="68" t="s">
        <v>1107</v>
      </c>
      <c r="C7" s="5">
        <v>18</v>
      </c>
      <c r="D7" s="131"/>
    </row>
    <row r="8" spans="1:4" x14ac:dyDescent="0.25">
      <c r="A8" s="4" t="s">
        <v>318</v>
      </c>
      <c r="B8" s="68" t="s">
        <v>1152</v>
      </c>
      <c r="C8" s="11">
        <v>4</v>
      </c>
      <c r="D8" s="131"/>
    </row>
    <row r="9" spans="1:4" x14ac:dyDescent="0.25">
      <c r="A9" s="4" t="s">
        <v>318</v>
      </c>
      <c r="B9" s="68" t="s">
        <v>1119</v>
      </c>
      <c r="C9" s="11">
        <v>4</v>
      </c>
      <c r="D9" s="131"/>
    </row>
    <row r="10" spans="1:4" x14ac:dyDescent="0.25">
      <c r="A10" s="4" t="s">
        <v>318</v>
      </c>
      <c r="B10" s="68" t="s">
        <v>1113</v>
      </c>
      <c r="C10" s="11">
        <v>4</v>
      </c>
      <c r="D10" s="129"/>
    </row>
    <row r="11" spans="1:4" x14ac:dyDescent="0.25">
      <c r="A11" s="4" t="s">
        <v>318</v>
      </c>
      <c r="B11" s="68" t="s">
        <v>1151</v>
      </c>
      <c r="C11" s="11">
        <v>2</v>
      </c>
      <c r="D11" s="131"/>
    </row>
    <row r="12" spans="1:4" x14ac:dyDescent="0.25">
      <c r="A12" s="4" t="s">
        <v>318</v>
      </c>
      <c r="B12" s="68" t="s">
        <v>1150</v>
      </c>
      <c r="C12" s="11">
        <v>1</v>
      </c>
      <c r="D12" s="131"/>
    </row>
    <row r="13" spans="1:4" x14ac:dyDescent="0.25">
      <c r="A13" s="4" t="s">
        <v>318</v>
      </c>
      <c r="B13" s="22" t="s">
        <v>1100</v>
      </c>
      <c r="C13" s="4">
        <v>1</v>
      </c>
      <c r="D13" s="131"/>
    </row>
    <row r="14" spans="1:4" x14ac:dyDescent="0.25">
      <c r="A14" s="4" t="s">
        <v>318</v>
      </c>
      <c r="B14" s="68" t="s">
        <v>1102</v>
      </c>
      <c r="C14" s="11">
        <v>1</v>
      </c>
      <c r="D14" s="129"/>
    </row>
    <row r="15" spans="1:4" x14ac:dyDescent="0.25">
      <c r="A15" s="4" t="s">
        <v>318</v>
      </c>
      <c r="B15" s="22" t="s">
        <v>1099</v>
      </c>
      <c r="C15" s="4">
        <v>1</v>
      </c>
      <c r="D15" s="129"/>
    </row>
    <row r="16" spans="1:4" x14ac:dyDescent="0.25">
      <c r="A16" s="4" t="s">
        <v>1066</v>
      </c>
      <c r="B16" s="68" t="s">
        <v>1149</v>
      </c>
      <c r="C16" s="11">
        <v>12</v>
      </c>
      <c r="D16" s="129"/>
    </row>
    <row r="17" spans="1:4" x14ac:dyDescent="0.25">
      <c r="A17" s="4" t="s">
        <v>1066</v>
      </c>
      <c r="B17" s="78" t="s">
        <v>1148</v>
      </c>
      <c r="C17" s="9">
        <v>4</v>
      </c>
      <c r="D17" s="129"/>
    </row>
    <row r="18" spans="1:4" x14ac:dyDescent="0.25">
      <c r="A18" s="4" t="s">
        <v>1128</v>
      </c>
      <c r="B18" s="68" t="s">
        <v>1147</v>
      </c>
      <c r="C18" s="5">
        <v>39</v>
      </c>
      <c r="D18" s="129"/>
    </row>
    <row r="19" spans="1:4" x14ac:dyDescent="0.25">
      <c r="A19" s="4" t="s">
        <v>1128</v>
      </c>
      <c r="B19" s="9" t="s">
        <v>1146</v>
      </c>
      <c r="C19" s="130">
        <v>13</v>
      </c>
      <c r="D19" s="129"/>
    </row>
    <row r="20" spans="1:4" x14ac:dyDescent="0.25">
      <c r="A20" s="4" t="s">
        <v>1128</v>
      </c>
      <c r="B20" s="68" t="s">
        <v>1145</v>
      </c>
      <c r="C20" s="11">
        <v>12</v>
      </c>
      <c r="D20" s="129"/>
    </row>
    <row r="21" spans="1:4" x14ac:dyDescent="0.25">
      <c r="A21" s="4" t="s">
        <v>110</v>
      </c>
      <c r="B21" s="78" t="s">
        <v>1144</v>
      </c>
      <c r="C21" s="9">
        <v>12</v>
      </c>
      <c r="D21" s="129"/>
    </row>
    <row r="22" spans="1:4" x14ac:dyDescent="0.25">
      <c r="A22" s="4" t="s">
        <v>110</v>
      </c>
      <c r="B22" s="68" t="s">
        <v>1143</v>
      </c>
      <c r="C22" s="11">
        <v>11</v>
      </c>
      <c r="D22" s="129"/>
    </row>
    <row r="23" spans="1:4" x14ac:dyDescent="0.25">
      <c r="A23" s="4" t="s">
        <v>110</v>
      </c>
      <c r="B23" s="68" t="s">
        <v>1142</v>
      </c>
      <c r="C23" s="5">
        <v>9</v>
      </c>
      <c r="D23" s="129"/>
    </row>
    <row r="24" spans="1:4" x14ac:dyDescent="0.25">
      <c r="A24" s="4" t="s">
        <v>110</v>
      </c>
      <c r="B24" s="78" t="s">
        <v>1085</v>
      </c>
      <c r="C24" s="9">
        <v>6</v>
      </c>
      <c r="D24" s="129"/>
    </row>
    <row r="25" spans="1:4" x14ac:dyDescent="0.25">
      <c r="A25" s="4" t="s">
        <v>110</v>
      </c>
      <c r="B25" s="68" t="s">
        <v>1141</v>
      </c>
      <c r="C25" s="11">
        <v>3</v>
      </c>
      <c r="D25" s="129"/>
    </row>
    <row r="26" spans="1:4" x14ac:dyDescent="0.25">
      <c r="A26" s="4" t="s">
        <v>110</v>
      </c>
      <c r="B26" s="68" t="s">
        <v>1087</v>
      </c>
      <c r="C26" s="11">
        <v>3</v>
      </c>
      <c r="D26" s="129"/>
    </row>
    <row r="27" spans="1:4" x14ac:dyDescent="0.25">
      <c r="A27" s="4" t="s">
        <v>110</v>
      </c>
      <c r="B27" s="68" t="s">
        <v>1140</v>
      </c>
      <c r="C27" s="11">
        <v>2</v>
      </c>
      <c r="D27" s="129"/>
    </row>
    <row r="28" spans="1:4" x14ac:dyDescent="0.25">
      <c r="A28" s="4" t="s">
        <v>30</v>
      </c>
      <c r="B28" s="78" t="s">
        <v>1139</v>
      </c>
      <c r="C28" s="9">
        <v>19</v>
      </c>
      <c r="D28" s="129"/>
    </row>
    <row r="29" spans="1:4" x14ac:dyDescent="0.25">
      <c r="A29" s="4" t="s">
        <v>30</v>
      </c>
      <c r="B29" s="78" t="s">
        <v>1138</v>
      </c>
      <c r="C29" s="9">
        <v>17</v>
      </c>
      <c r="D29" s="129"/>
    </row>
    <row r="30" spans="1:4" x14ac:dyDescent="0.25">
      <c r="A30" s="4" t="s">
        <v>30</v>
      </c>
      <c r="B30" s="78" t="s">
        <v>1137</v>
      </c>
      <c r="C30" s="9">
        <v>9</v>
      </c>
      <c r="D30" s="129"/>
    </row>
    <row r="31" spans="1:4" x14ac:dyDescent="0.25">
      <c r="A31" s="4" t="s">
        <v>30</v>
      </c>
      <c r="B31" s="68" t="s">
        <v>1136</v>
      </c>
      <c r="C31" s="11">
        <v>9</v>
      </c>
      <c r="D31" s="129"/>
    </row>
    <row r="32" spans="1:4" x14ac:dyDescent="0.25">
      <c r="A32" s="4" t="s">
        <v>30</v>
      </c>
      <c r="B32" s="68" t="s">
        <v>1135</v>
      </c>
      <c r="C32" s="11">
        <v>7</v>
      </c>
      <c r="D32" s="129"/>
    </row>
    <row r="33" spans="1:4" x14ac:dyDescent="0.25">
      <c r="A33" s="4" t="s">
        <v>410</v>
      </c>
      <c r="B33" s="68" t="s">
        <v>1134</v>
      </c>
      <c r="C33" s="11">
        <v>11</v>
      </c>
      <c r="D33" s="129"/>
    </row>
    <row r="34" spans="1:4" x14ac:dyDescent="0.25">
      <c r="A34" s="4" t="s">
        <v>410</v>
      </c>
      <c r="B34" s="68" t="s">
        <v>1134</v>
      </c>
      <c r="C34" s="4">
        <v>5</v>
      </c>
      <c r="D34" s="129"/>
    </row>
    <row r="35" spans="1:4" x14ac:dyDescent="0.25">
      <c r="A35" s="6" t="s">
        <v>630</v>
      </c>
      <c r="B35" s="40" t="s">
        <v>1133</v>
      </c>
      <c r="C35" s="40">
        <v>26</v>
      </c>
      <c r="D35" s="129"/>
    </row>
    <row r="36" spans="1:4" x14ac:dyDescent="0.25">
      <c r="A36" s="4" t="s">
        <v>314</v>
      </c>
      <c r="B36" s="68" t="s">
        <v>1132</v>
      </c>
      <c r="C36" s="11">
        <v>29</v>
      </c>
      <c r="D36" s="129"/>
    </row>
    <row r="37" spans="1:4" x14ac:dyDescent="0.25">
      <c r="A37" s="4" t="s">
        <v>314</v>
      </c>
      <c r="B37" s="68" t="s">
        <v>854</v>
      </c>
      <c r="C37" s="11">
        <v>23</v>
      </c>
      <c r="D37" s="37"/>
    </row>
    <row r="38" spans="1:4" x14ac:dyDescent="0.25">
      <c r="A38" s="4" t="s">
        <v>314</v>
      </c>
      <c r="B38" s="68" t="s">
        <v>1131</v>
      </c>
      <c r="C38" s="11">
        <v>13</v>
      </c>
    </row>
    <row r="39" spans="1:4" x14ac:dyDescent="0.25">
      <c r="A39" s="4" t="s">
        <v>314</v>
      </c>
      <c r="B39" s="68" t="s">
        <v>1130</v>
      </c>
      <c r="C39" s="11">
        <v>1</v>
      </c>
    </row>
    <row r="40" spans="1:4" s="1" customFormat="1" x14ac:dyDescent="0.25">
      <c r="A40" s="28"/>
      <c r="B40" s="19" t="s">
        <v>74</v>
      </c>
      <c r="C40" s="28">
        <f>SUM(C3:C39)</f>
        <v>465</v>
      </c>
    </row>
    <row r="43" spans="1:4" x14ac:dyDescent="0.25">
      <c r="A43" s="1" t="s">
        <v>318</v>
      </c>
      <c r="B43" s="18" t="s">
        <v>1067</v>
      </c>
      <c r="C43" s="1">
        <v>170</v>
      </c>
      <c r="D43" s="16"/>
    </row>
    <row r="44" spans="1:4" x14ac:dyDescent="0.25">
      <c r="A44" s="1" t="s">
        <v>314</v>
      </c>
      <c r="B44" s="18" t="s">
        <v>854</v>
      </c>
      <c r="C44" s="1">
        <v>66</v>
      </c>
      <c r="D44" s="16"/>
    </row>
    <row r="45" spans="1:4" x14ac:dyDescent="0.25">
      <c r="A45" s="1" t="s">
        <v>1128</v>
      </c>
      <c r="B45" s="18" t="s">
        <v>1127</v>
      </c>
      <c r="C45" s="1">
        <v>64</v>
      </c>
      <c r="D45" s="16"/>
    </row>
    <row r="46" spans="1:4" x14ac:dyDescent="0.25">
      <c r="A46" s="1" t="s">
        <v>30</v>
      </c>
      <c r="B46" s="18" t="s">
        <v>1126</v>
      </c>
      <c r="C46" s="1">
        <v>61</v>
      </c>
      <c r="D46" s="16"/>
    </row>
    <row r="47" spans="1:4" x14ac:dyDescent="0.25">
      <c r="A47" s="1" t="s">
        <v>110</v>
      </c>
      <c r="B47" s="18" t="s">
        <v>1064</v>
      </c>
      <c r="C47" s="1">
        <v>46</v>
      </c>
      <c r="D47" s="16"/>
    </row>
    <row r="48" spans="1:4" x14ac:dyDescent="0.25">
      <c r="A48" s="1" t="s">
        <v>630</v>
      </c>
      <c r="B48" s="18" t="s">
        <v>1124</v>
      </c>
      <c r="C48" s="1">
        <v>26</v>
      </c>
      <c r="D48" s="16"/>
    </row>
    <row r="49" spans="1:4" x14ac:dyDescent="0.25">
      <c r="A49" s="1" t="s">
        <v>1066</v>
      </c>
      <c r="B49" s="18" t="s">
        <v>1129</v>
      </c>
      <c r="C49" s="1">
        <v>16</v>
      </c>
      <c r="D49" s="16"/>
    </row>
    <row r="50" spans="1:4" x14ac:dyDescent="0.25">
      <c r="A50" s="1" t="s">
        <v>410</v>
      </c>
      <c r="B50" s="18" t="s">
        <v>1125</v>
      </c>
      <c r="C50" s="1">
        <v>16</v>
      </c>
      <c r="D50" s="16"/>
    </row>
    <row r="139" hidden="1" x14ac:dyDescent="0.25"/>
    <row r="140" hidden="1" x14ac:dyDescent="0.25"/>
  </sheetData>
  <sortState ref="A43:C50">
    <sortCondition descending="1" ref="C43"/>
  </sortState>
  <printOptions headings="1" gridLines="1"/>
  <pageMargins left="0.25" right="0.25" top="0.75" bottom="0.75" header="0.3" footer="0.3"/>
  <pageSetup orientation="portrait" r:id="rId1"/>
  <rowBreaks count="1" manualBreakCount="1">
    <brk id="41"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D140"/>
  <sheetViews>
    <sheetView topLeftCell="A22" workbookViewId="0">
      <selection activeCell="B48" sqref="B48"/>
    </sheetView>
  </sheetViews>
  <sheetFormatPr defaultRowHeight="15" x14ac:dyDescent="0.25"/>
  <cols>
    <col min="1" max="1" width="5.7109375" customWidth="1"/>
    <col min="2" max="2" width="70.85546875" style="21" customWidth="1"/>
    <col min="3" max="3" width="8.5703125" customWidth="1"/>
    <col min="4" max="5" width="9.28515625" customWidth="1"/>
  </cols>
  <sheetData>
    <row r="1" spans="1:4" x14ac:dyDescent="0.25">
      <c r="B1" s="1" t="s">
        <v>0</v>
      </c>
      <c r="C1" s="74"/>
    </row>
    <row r="2" spans="1:4" s="1" customFormat="1" ht="28.15" customHeight="1" x14ac:dyDescent="0.25">
      <c r="A2" s="1" t="s">
        <v>1</v>
      </c>
      <c r="B2" s="128" t="s">
        <v>1156</v>
      </c>
      <c r="C2" s="73" t="s">
        <v>3</v>
      </c>
      <c r="D2" s="72"/>
    </row>
    <row r="3" spans="1:4" s="6" customFormat="1" ht="17.45" customHeight="1" x14ac:dyDescent="0.25">
      <c r="A3" s="4" t="s">
        <v>318</v>
      </c>
      <c r="B3" s="68" t="s">
        <v>1155</v>
      </c>
      <c r="C3" s="11">
        <v>45</v>
      </c>
      <c r="D3" s="40"/>
    </row>
    <row r="4" spans="1:4" x14ac:dyDescent="0.25">
      <c r="A4" s="4" t="s">
        <v>318</v>
      </c>
      <c r="B4" s="68" t="s">
        <v>1108</v>
      </c>
      <c r="C4" s="11">
        <v>36</v>
      </c>
      <c r="D4" s="129"/>
    </row>
    <row r="5" spans="1:4" x14ac:dyDescent="0.25">
      <c r="A5" s="4" t="s">
        <v>318</v>
      </c>
      <c r="B5" s="68" t="s">
        <v>1154</v>
      </c>
      <c r="C5" s="5">
        <v>27</v>
      </c>
      <c r="D5" s="129"/>
    </row>
    <row r="6" spans="1:4" x14ac:dyDescent="0.25">
      <c r="A6" s="4" t="s">
        <v>318</v>
      </c>
      <c r="B6" s="68" t="s">
        <v>1153</v>
      </c>
      <c r="C6" s="5">
        <v>26</v>
      </c>
      <c r="D6" s="129"/>
    </row>
    <row r="7" spans="1:4" x14ac:dyDescent="0.25">
      <c r="A7" s="4" t="s">
        <v>318</v>
      </c>
      <c r="B7" s="68" t="s">
        <v>1107</v>
      </c>
      <c r="C7" s="5">
        <v>18</v>
      </c>
      <c r="D7" s="131"/>
    </row>
    <row r="8" spans="1:4" x14ac:dyDescent="0.25">
      <c r="A8" s="4" t="s">
        <v>318</v>
      </c>
      <c r="B8" s="68" t="s">
        <v>1152</v>
      </c>
      <c r="C8" s="11">
        <v>4</v>
      </c>
      <c r="D8" s="131"/>
    </row>
    <row r="9" spans="1:4" x14ac:dyDescent="0.25">
      <c r="A9" s="4" t="s">
        <v>318</v>
      </c>
      <c r="B9" s="68" t="s">
        <v>1119</v>
      </c>
      <c r="C9" s="11">
        <v>4</v>
      </c>
      <c r="D9" s="131"/>
    </row>
    <row r="10" spans="1:4" x14ac:dyDescent="0.25">
      <c r="A10" s="4" t="s">
        <v>318</v>
      </c>
      <c r="B10" s="68" t="s">
        <v>1113</v>
      </c>
      <c r="C10" s="11">
        <v>4</v>
      </c>
      <c r="D10" s="129"/>
    </row>
    <row r="11" spans="1:4" x14ac:dyDescent="0.25">
      <c r="A11" s="4" t="s">
        <v>318</v>
      </c>
      <c r="B11" s="68" t="s">
        <v>1151</v>
      </c>
      <c r="C11" s="11">
        <v>2</v>
      </c>
      <c r="D11" s="131"/>
    </row>
    <row r="12" spans="1:4" x14ac:dyDescent="0.25">
      <c r="A12" s="4" t="s">
        <v>318</v>
      </c>
      <c r="B12" s="68" t="s">
        <v>1150</v>
      </c>
      <c r="C12" s="11">
        <v>1</v>
      </c>
      <c r="D12" s="131"/>
    </row>
    <row r="13" spans="1:4" x14ac:dyDescent="0.25">
      <c r="A13" s="4" t="s">
        <v>318</v>
      </c>
      <c r="B13" s="22" t="s">
        <v>1100</v>
      </c>
      <c r="C13" s="4">
        <v>1</v>
      </c>
      <c r="D13" s="131"/>
    </row>
    <row r="14" spans="1:4" x14ac:dyDescent="0.25">
      <c r="A14" s="4" t="s">
        <v>318</v>
      </c>
      <c r="B14" s="68" t="s">
        <v>1102</v>
      </c>
      <c r="C14" s="11">
        <v>1</v>
      </c>
      <c r="D14" s="129"/>
    </row>
    <row r="15" spans="1:4" x14ac:dyDescent="0.25">
      <c r="A15" s="4" t="s">
        <v>318</v>
      </c>
      <c r="B15" s="22" t="s">
        <v>1099</v>
      </c>
      <c r="C15" s="4">
        <v>1</v>
      </c>
      <c r="D15" s="129"/>
    </row>
    <row r="16" spans="1:4" x14ac:dyDescent="0.25">
      <c r="A16" s="4" t="s">
        <v>1066</v>
      </c>
      <c r="B16" s="68" t="s">
        <v>1149</v>
      </c>
      <c r="C16" s="11">
        <v>12</v>
      </c>
      <c r="D16" s="129"/>
    </row>
    <row r="17" spans="1:4" x14ac:dyDescent="0.25">
      <c r="A17" s="4" t="s">
        <v>1066</v>
      </c>
      <c r="B17" s="78" t="s">
        <v>1148</v>
      </c>
      <c r="C17" s="9">
        <v>4</v>
      </c>
      <c r="D17" s="129"/>
    </row>
    <row r="18" spans="1:4" x14ac:dyDescent="0.25">
      <c r="A18" s="4" t="s">
        <v>1128</v>
      </c>
      <c r="B18" s="68" t="s">
        <v>1147</v>
      </c>
      <c r="C18" s="5">
        <v>39</v>
      </c>
      <c r="D18" s="129"/>
    </row>
    <row r="19" spans="1:4" x14ac:dyDescent="0.25">
      <c r="A19" s="4" t="s">
        <v>1128</v>
      </c>
      <c r="B19" s="9" t="s">
        <v>1146</v>
      </c>
      <c r="C19" s="130">
        <v>13</v>
      </c>
      <c r="D19" s="129"/>
    </row>
    <row r="20" spans="1:4" x14ac:dyDescent="0.25">
      <c r="A20" s="4" t="s">
        <v>1128</v>
      </c>
      <c r="B20" s="68" t="s">
        <v>1145</v>
      </c>
      <c r="C20" s="11">
        <v>12</v>
      </c>
      <c r="D20" s="129"/>
    </row>
    <row r="21" spans="1:4" x14ac:dyDescent="0.25">
      <c r="A21" s="4" t="s">
        <v>110</v>
      </c>
      <c r="B21" s="78" t="s">
        <v>1144</v>
      </c>
      <c r="C21" s="9">
        <v>12</v>
      </c>
      <c r="D21" s="129"/>
    </row>
    <row r="22" spans="1:4" x14ac:dyDescent="0.25">
      <c r="A22" s="4" t="s">
        <v>110</v>
      </c>
      <c r="B22" s="68" t="s">
        <v>1143</v>
      </c>
      <c r="C22" s="11">
        <v>11</v>
      </c>
      <c r="D22" s="129"/>
    </row>
    <row r="23" spans="1:4" x14ac:dyDescent="0.25">
      <c r="A23" s="4" t="s">
        <v>110</v>
      </c>
      <c r="B23" s="68" t="s">
        <v>1142</v>
      </c>
      <c r="C23" s="5">
        <v>9</v>
      </c>
      <c r="D23" s="129"/>
    </row>
    <row r="24" spans="1:4" x14ac:dyDescent="0.25">
      <c r="A24" s="4" t="s">
        <v>110</v>
      </c>
      <c r="B24" s="78" t="s">
        <v>1085</v>
      </c>
      <c r="C24" s="9">
        <v>6</v>
      </c>
      <c r="D24" s="129"/>
    </row>
    <row r="25" spans="1:4" x14ac:dyDescent="0.25">
      <c r="A25" s="4" t="s">
        <v>110</v>
      </c>
      <c r="B25" s="68" t="s">
        <v>1141</v>
      </c>
      <c r="C25" s="11">
        <v>3</v>
      </c>
      <c r="D25" s="129"/>
    </row>
    <row r="26" spans="1:4" x14ac:dyDescent="0.25">
      <c r="A26" s="4" t="s">
        <v>110</v>
      </c>
      <c r="B26" s="68" t="s">
        <v>1087</v>
      </c>
      <c r="C26" s="11">
        <v>3</v>
      </c>
      <c r="D26" s="129"/>
    </row>
    <row r="27" spans="1:4" x14ac:dyDescent="0.25">
      <c r="A27" s="4" t="s">
        <v>110</v>
      </c>
      <c r="B27" s="68" t="s">
        <v>1140</v>
      </c>
      <c r="C27" s="11">
        <v>2</v>
      </c>
      <c r="D27" s="129"/>
    </row>
    <row r="28" spans="1:4" x14ac:dyDescent="0.25">
      <c r="A28" s="4" t="s">
        <v>30</v>
      </c>
      <c r="B28" s="78" t="s">
        <v>1139</v>
      </c>
      <c r="C28" s="9">
        <v>19</v>
      </c>
      <c r="D28" s="129"/>
    </row>
    <row r="29" spans="1:4" x14ac:dyDescent="0.25">
      <c r="A29" s="4" t="s">
        <v>30</v>
      </c>
      <c r="B29" s="78" t="s">
        <v>1138</v>
      </c>
      <c r="C29" s="9">
        <v>17</v>
      </c>
      <c r="D29" s="129"/>
    </row>
    <row r="30" spans="1:4" x14ac:dyDescent="0.25">
      <c r="A30" s="4" t="s">
        <v>30</v>
      </c>
      <c r="B30" s="78" t="s">
        <v>1137</v>
      </c>
      <c r="C30" s="9">
        <v>9</v>
      </c>
      <c r="D30" s="129"/>
    </row>
    <row r="31" spans="1:4" x14ac:dyDescent="0.25">
      <c r="A31" s="4" t="s">
        <v>30</v>
      </c>
      <c r="B31" s="68" t="s">
        <v>1136</v>
      </c>
      <c r="C31" s="11">
        <v>9</v>
      </c>
      <c r="D31" s="129"/>
    </row>
    <row r="32" spans="1:4" x14ac:dyDescent="0.25">
      <c r="A32" s="4" t="s">
        <v>30</v>
      </c>
      <c r="B32" s="68" t="s">
        <v>1135</v>
      </c>
      <c r="C32" s="11">
        <v>7</v>
      </c>
      <c r="D32" s="129"/>
    </row>
    <row r="33" spans="1:4" x14ac:dyDescent="0.25">
      <c r="A33" s="4" t="s">
        <v>410</v>
      </c>
      <c r="B33" s="68" t="s">
        <v>1134</v>
      </c>
      <c r="C33" s="11">
        <v>11</v>
      </c>
      <c r="D33" s="129"/>
    </row>
    <row r="34" spans="1:4" x14ac:dyDescent="0.25">
      <c r="A34" s="4" t="s">
        <v>410</v>
      </c>
      <c r="B34" s="68" t="s">
        <v>1134</v>
      </c>
      <c r="C34" s="4">
        <v>5</v>
      </c>
      <c r="D34" s="129"/>
    </row>
    <row r="35" spans="1:4" x14ac:dyDescent="0.25">
      <c r="A35" s="6" t="s">
        <v>630</v>
      </c>
      <c r="B35" s="40" t="s">
        <v>1133</v>
      </c>
      <c r="C35" s="40">
        <v>26</v>
      </c>
      <c r="D35" s="129"/>
    </row>
    <row r="36" spans="1:4" x14ac:dyDescent="0.25">
      <c r="A36" s="4" t="s">
        <v>314</v>
      </c>
      <c r="B36" s="68" t="s">
        <v>1132</v>
      </c>
      <c r="C36" s="11">
        <v>29</v>
      </c>
      <c r="D36" s="129"/>
    </row>
    <row r="37" spans="1:4" x14ac:dyDescent="0.25">
      <c r="A37" s="4" t="s">
        <v>314</v>
      </c>
      <c r="B37" s="68" t="s">
        <v>854</v>
      </c>
      <c r="C37" s="11">
        <v>23</v>
      </c>
      <c r="D37" s="37"/>
    </row>
    <row r="38" spans="1:4" x14ac:dyDescent="0.25">
      <c r="A38" s="4" t="s">
        <v>314</v>
      </c>
      <c r="B38" s="68" t="s">
        <v>1131</v>
      </c>
      <c r="C38" s="11">
        <v>13</v>
      </c>
    </row>
    <row r="39" spans="1:4" x14ac:dyDescent="0.25">
      <c r="A39" s="4" t="s">
        <v>314</v>
      </c>
      <c r="B39" s="68" t="s">
        <v>1130</v>
      </c>
      <c r="C39" s="11">
        <v>1</v>
      </c>
    </row>
    <row r="40" spans="1:4" s="1" customFormat="1" x14ac:dyDescent="0.25">
      <c r="A40" s="28"/>
      <c r="B40" s="19" t="s">
        <v>74</v>
      </c>
      <c r="C40" s="28">
        <f>SUM(C3:C39)</f>
        <v>465</v>
      </c>
    </row>
    <row r="43" spans="1:4" x14ac:dyDescent="0.25">
      <c r="A43" s="1" t="s">
        <v>1066</v>
      </c>
      <c r="B43" s="18" t="s">
        <v>1129</v>
      </c>
      <c r="C43" s="1">
        <v>16</v>
      </c>
      <c r="D43" s="16"/>
    </row>
    <row r="44" spans="1:4" x14ac:dyDescent="0.25">
      <c r="A44" s="1" t="s">
        <v>410</v>
      </c>
      <c r="B44" s="18" t="s">
        <v>1125</v>
      </c>
      <c r="C44" s="1">
        <v>16</v>
      </c>
      <c r="D44" s="16"/>
    </row>
    <row r="45" spans="1:4" x14ac:dyDescent="0.25">
      <c r="A45" s="1" t="s">
        <v>630</v>
      </c>
      <c r="B45" s="18" t="s">
        <v>1124</v>
      </c>
      <c r="C45" s="1">
        <v>26</v>
      </c>
      <c r="D45" s="16"/>
    </row>
    <row r="46" spans="1:4" x14ac:dyDescent="0.25">
      <c r="A46" s="1" t="s">
        <v>110</v>
      </c>
      <c r="B46" s="18" t="s">
        <v>1064</v>
      </c>
      <c r="C46" s="1">
        <v>46</v>
      </c>
      <c r="D46" s="16"/>
    </row>
    <row r="47" spans="1:4" x14ac:dyDescent="0.25">
      <c r="A47" s="1" t="s">
        <v>30</v>
      </c>
      <c r="B47" s="18" t="s">
        <v>1893</v>
      </c>
      <c r="C47" s="1">
        <v>61</v>
      </c>
      <c r="D47" s="16"/>
    </row>
    <row r="48" spans="1:4" x14ac:dyDescent="0.25">
      <c r="A48" s="1" t="s">
        <v>1128</v>
      </c>
      <c r="B48" s="18" t="s">
        <v>1892</v>
      </c>
      <c r="C48" s="1">
        <v>64</v>
      </c>
      <c r="D48" s="16"/>
    </row>
    <row r="49" spans="1:4" x14ac:dyDescent="0.25">
      <c r="A49" s="1" t="s">
        <v>314</v>
      </c>
      <c r="B49" s="18" t="s">
        <v>854</v>
      </c>
      <c r="C49" s="1">
        <v>66</v>
      </c>
      <c r="D49" s="16"/>
    </row>
    <row r="50" spans="1:4" x14ac:dyDescent="0.25">
      <c r="A50" s="1" t="s">
        <v>318</v>
      </c>
      <c r="B50" s="28" t="s">
        <v>1889</v>
      </c>
      <c r="C50" s="1">
        <v>170</v>
      </c>
      <c r="D50" s="16"/>
    </row>
    <row r="139" hidden="1" x14ac:dyDescent="0.25"/>
    <row r="140" hidden="1" x14ac:dyDescent="0.25"/>
  </sheetData>
  <sortState ref="A43:C50">
    <sortCondition ref="C43"/>
  </sortState>
  <printOptions headings="1" gridLines="1"/>
  <pageMargins left="0.25" right="0.25" top="0.75" bottom="0.75" header="0.3" footer="0.3"/>
  <pageSetup orientation="portrait" r:id="rId1"/>
  <rowBreaks count="1" manualBreakCount="1">
    <brk id="41" max="16383"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D42"/>
  <sheetViews>
    <sheetView zoomScaleNormal="100" workbookViewId="0">
      <pane ySplit="2" topLeftCell="A3" activePane="bottomLeft" state="frozen"/>
      <selection pane="bottomLeft" activeCell="B13" sqref="B13"/>
    </sheetView>
  </sheetViews>
  <sheetFormatPr defaultRowHeight="15" x14ac:dyDescent="0.25"/>
  <cols>
    <col min="1" max="1" width="7.5703125" customWidth="1"/>
    <col min="2" max="2" width="72.140625" customWidth="1"/>
    <col min="3" max="3" width="8.5703125" customWidth="1"/>
  </cols>
  <sheetData>
    <row r="1" spans="1:3" s="1" customFormat="1" x14ac:dyDescent="0.25">
      <c r="B1" s="1" t="s">
        <v>1982</v>
      </c>
    </row>
    <row r="2" spans="1:3" s="1" customFormat="1" x14ac:dyDescent="0.25">
      <c r="A2" s="1" t="s">
        <v>1</v>
      </c>
      <c r="B2" s="134" t="s">
        <v>1981</v>
      </c>
      <c r="C2" s="63" t="s">
        <v>3</v>
      </c>
    </row>
    <row r="3" spans="1:3" x14ac:dyDescent="0.25">
      <c r="A3" t="s">
        <v>90</v>
      </c>
      <c r="B3" s="4" t="s">
        <v>1182</v>
      </c>
      <c r="C3" s="4">
        <v>71</v>
      </c>
    </row>
    <row r="4" spans="1:3" x14ac:dyDescent="0.25">
      <c r="A4" t="s">
        <v>90</v>
      </c>
      <c r="B4" s="4" t="s">
        <v>1163</v>
      </c>
      <c r="C4" s="4">
        <v>63</v>
      </c>
    </row>
    <row r="5" spans="1:3" x14ac:dyDescent="0.25">
      <c r="A5" t="s">
        <v>90</v>
      </c>
      <c r="B5" s="4" t="s">
        <v>1181</v>
      </c>
      <c r="C5" s="4">
        <v>23</v>
      </c>
    </row>
    <row r="6" spans="1:3" x14ac:dyDescent="0.25">
      <c r="A6" t="s">
        <v>90</v>
      </c>
      <c r="B6" s="4" t="s">
        <v>1077</v>
      </c>
      <c r="C6" s="4">
        <v>20</v>
      </c>
    </row>
    <row r="7" spans="1:3" x14ac:dyDescent="0.25">
      <c r="A7" t="s">
        <v>90</v>
      </c>
      <c r="B7" s="4" t="s">
        <v>1072</v>
      </c>
      <c r="C7" s="4">
        <v>21</v>
      </c>
    </row>
    <row r="8" spans="1:3" x14ac:dyDescent="0.25">
      <c r="A8" t="s">
        <v>90</v>
      </c>
      <c r="B8" s="4" t="s">
        <v>1180</v>
      </c>
      <c r="C8" s="4">
        <v>12</v>
      </c>
    </row>
    <row r="9" spans="1:3" x14ac:dyDescent="0.25">
      <c r="A9" t="s">
        <v>90</v>
      </c>
      <c r="B9" s="4" t="s">
        <v>1179</v>
      </c>
      <c r="C9" s="4">
        <v>1</v>
      </c>
    </row>
    <row r="10" spans="1:3" x14ac:dyDescent="0.25">
      <c r="A10" t="s">
        <v>359</v>
      </c>
      <c r="B10" s="4" t="s">
        <v>1073</v>
      </c>
      <c r="C10" s="4">
        <v>31</v>
      </c>
    </row>
    <row r="11" spans="1:3" x14ac:dyDescent="0.25">
      <c r="A11" t="s">
        <v>110</v>
      </c>
      <c r="B11" s="4" t="s">
        <v>1178</v>
      </c>
      <c r="C11" s="4">
        <v>18</v>
      </c>
    </row>
    <row r="12" spans="1:3" x14ac:dyDescent="0.25">
      <c r="A12" t="s">
        <v>110</v>
      </c>
      <c r="B12" s="4" t="s">
        <v>1085</v>
      </c>
      <c r="C12" s="4">
        <v>15</v>
      </c>
    </row>
    <row r="13" spans="1:3" x14ac:dyDescent="0.25">
      <c r="A13" t="s">
        <v>110</v>
      </c>
      <c r="B13" s="4" t="s">
        <v>1087</v>
      </c>
      <c r="C13" s="4">
        <v>14</v>
      </c>
    </row>
    <row r="14" spans="1:3" x14ac:dyDescent="0.25">
      <c r="A14" t="s">
        <v>110</v>
      </c>
      <c r="B14" s="4" t="s">
        <v>1177</v>
      </c>
      <c r="C14" s="4">
        <v>11</v>
      </c>
    </row>
    <row r="15" spans="1:3" x14ac:dyDescent="0.25">
      <c r="A15" t="s">
        <v>110</v>
      </c>
      <c r="B15" s="4" t="s">
        <v>1176</v>
      </c>
      <c r="C15" s="4">
        <v>11</v>
      </c>
    </row>
    <row r="16" spans="1:3" x14ac:dyDescent="0.25">
      <c r="A16" t="s">
        <v>30</v>
      </c>
      <c r="B16" s="4" t="s">
        <v>1175</v>
      </c>
      <c r="C16" s="4">
        <v>40</v>
      </c>
    </row>
    <row r="17" spans="1:3" x14ac:dyDescent="0.25">
      <c r="A17" t="s">
        <v>30</v>
      </c>
      <c r="B17" s="4" t="s">
        <v>1174</v>
      </c>
      <c r="C17" s="4">
        <v>17</v>
      </c>
    </row>
    <row r="18" spans="1:3" x14ac:dyDescent="0.25">
      <c r="A18" t="s">
        <v>30</v>
      </c>
      <c r="B18" s="4" t="s">
        <v>1173</v>
      </c>
      <c r="C18" s="4">
        <v>11</v>
      </c>
    </row>
    <row r="19" spans="1:3" x14ac:dyDescent="0.25">
      <c r="A19" t="s">
        <v>410</v>
      </c>
      <c r="B19" s="4" t="s">
        <v>1172</v>
      </c>
      <c r="C19" s="4">
        <v>29</v>
      </c>
    </row>
    <row r="20" spans="1:3" x14ac:dyDescent="0.25">
      <c r="A20" t="s">
        <v>410</v>
      </c>
      <c r="B20" s="4" t="s">
        <v>1171</v>
      </c>
      <c r="C20" s="4">
        <v>23</v>
      </c>
    </row>
    <row r="21" spans="1:3" x14ac:dyDescent="0.25">
      <c r="A21" t="s">
        <v>410</v>
      </c>
      <c r="B21" s="4" t="s">
        <v>1170</v>
      </c>
      <c r="C21" s="4">
        <v>15</v>
      </c>
    </row>
    <row r="22" spans="1:3" x14ac:dyDescent="0.25">
      <c r="A22" t="s">
        <v>410</v>
      </c>
      <c r="B22" s="4" t="s">
        <v>1169</v>
      </c>
      <c r="C22" s="4">
        <v>13</v>
      </c>
    </row>
    <row r="23" spans="1:3" x14ac:dyDescent="0.25">
      <c r="A23" t="s">
        <v>410</v>
      </c>
      <c r="B23" s="4" t="s">
        <v>1168</v>
      </c>
      <c r="C23" s="4">
        <v>11</v>
      </c>
    </row>
    <row r="24" spans="1:3" x14ac:dyDescent="0.25">
      <c r="A24" t="s">
        <v>284</v>
      </c>
      <c r="B24" s="4" t="s">
        <v>1167</v>
      </c>
      <c r="C24" s="4">
        <v>18</v>
      </c>
    </row>
    <row r="25" spans="1:3" x14ac:dyDescent="0.25">
      <c r="A25" t="s">
        <v>35</v>
      </c>
      <c r="B25" s="4" t="s">
        <v>1108</v>
      </c>
      <c r="C25" s="4">
        <v>23</v>
      </c>
    </row>
    <row r="26" spans="1:3" x14ac:dyDescent="0.25">
      <c r="A26" t="s">
        <v>314</v>
      </c>
      <c r="B26" s="4" t="s">
        <v>854</v>
      </c>
      <c r="C26" s="4">
        <v>11</v>
      </c>
    </row>
    <row r="27" spans="1:3" x14ac:dyDescent="0.25">
      <c r="A27" t="s">
        <v>718</v>
      </c>
      <c r="B27" s="4" t="s">
        <v>1166</v>
      </c>
      <c r="C27" s="4">
        <v>19</v>
      </c>
    </row>
    <row r="28" spans="1:3" x14ac:dyDescent="0.25">
      <c r="A28" t="s">
        <v>718</v>
      </c>
      <c r="B28" s="4" t="s">
        <v>1165</v>
      </c>
      <c r="C28" s="4">
        <v>16</v>
      </c>
    </row>
    <row r="29" spans="1:3" x14ac:dyDescent="0.25">
      <c r="A29" t="s">
        <v>718</v>
      </c>
      <c r="B29" s="4" t="s">
        <v>1164</v>
      </c>
      <c r="C29" s="4">
        <v>13</v>
      </c>
    </row>
    <row r="30" spans="1:3" x14ac:dyDescent="0.25">
      <c r="A30" t="s">
        <v>718</v>
      </c>
      <c r="B30" s="4" t="s">
        <v>1117</v>
      </c>
      <c r="C30" s="4">
        <v>11</v>
      </c>
    </row>
    <row r="31" spans="1:3" x14ac:dyDescent="0.25">
      <c r="A31" t="s">
        <v>718</v>
      </c>
      <c r="B31" s="4" t="s">
        <v>1074</v>
      </c>
      <c r="C31" s="4">
        <v>3</v>
      </c>
    </row>
    <row r="32" spans="1:3" x14ac:dyDescent="0.25">
      <c r="B32" s="28" t="s">
        <v>74</v>
      </c>
      <c r="C32" s="28">
        <f>SUM(C3:C31)</f>
        <v>584</v>
      </c>
    </row>
    <row r="34" spans="1:4" x14ac:dyDescent="0.25">
      <c r="A34" s="1" t="s">
        <v>90</v>
      </c>
      <c r="B34" s="28" t="s">
        <v>1163</v>
      </c>
      <c r="C34" s="1">
        <v>211</v>
      </c>
      <c r="D34" s="16"/>
    </row>
    <row r="35" spans="1:4" x14ac:dyDescent="0.25">
      <c r="A35" s="1" t="s">
        <v>410</v>
      </c>
      <c r="B35" s="28" t="s">
        <v>1160</v>
      </c>
      <c r="C35" s="1">
        <v>91</v>
      </c>
      <c r="D35" s="16"/>
    </row>
    <row r="36" spans="1:4" x14ac:dyDescent="0.25">
      <c r="A36" s="1" t="s">
        <v>110</v>
      </c>
      <c r="B36" s="28" t="s">
        <v>1064</v>
      </c>
      <c r="C36" s="1">
        <v>69</v>
      </c>
      <c r="D36" s="16"/>
    </row>
    <row r="37" spans="1:4" x14ac:dyDescent="0.25">
      <c r="A37" s="1" t="s">
        <v>30</v>
      </c>
      <c r="B37" s="28" t="s">
        <v>1161</v>
      </c>
      <c r="C37" s="1">
        <v>68</v>
      </c>
      <c r="D37" s="16"/>
    </row>
    <row r="38" spans="1:4" x14ac:dyDescent="0.25">
      <c r="A38" s="1" t="s">
        <v>718</v>
      </c>
      <c r="B38" s="28" t="s">
        <v>1157</v>
      </c>
      <c r="C38" s="1">
        <v>62</v>
      </c>
      <c r="D38" s="16"/>
    </row>
    <row r="39" spans="1:4" x14ac:dyDescent="0.25">
      <c r="A39" s="1" t="s">
        <v>359</v>
      </c>
      <c r="B39" s="28" t="s">
        <v>1162</v>
      </c>
      <c r="C39" s="1">
        <v>31</v>
      </c>
      <c r="D39" s="16"/>
    </row>
    <row r="40" spans="1:4" x14ac:dyDescent="0.25">
      <c r="A40" s="1" t="s">
        <v>35</v>
      </c>
      <c r="B40" s="28" t="s">
        <v>1158</v>
      </c>
      <c r="C40" s="1">
        <v>23</v>
      </c>
      <c r="D40" s="16"/>
    </row>
    <row r="41" spans="1:4" x14ac:dyDescent="0.25">
      <c r="A41" s="1" t="s">
        <v>284</v>
      </c>
      <c r="B41" s="28" t="s">
        <v>1159</v>
      </c>
      <c r="C41" s="1">
        <v>18</v>
      </c>
      <c r="D41" s="16"/>
    </row>
    <row r="42" spans="1:4" x14ac:dyDescent="0.25">
      <c r="A42" s="1" t="s">
        <v>314</v>
      </c>
      <c r="B42" s="28" t="s">
        <v>854</v>
      </c>
      <c r="C42" s="1">
        <v>11</v>
      </c>
      <c r="D42" s="16"/>
    </row>
  </sheetData>
  <sortState ref="A35:C43">
    <sortCondition descending="1" ref="C35"/>
  </sortState>
  <printOptions headings="1" gridLines="1"/>
  <pageMargins left="0.25" right="0.25" top="0.75" bottom="0.75" header="0.3" footer="0.3"/>
  <pageSetup orientation="portrait" r:id="rId1"/>
  <headerFooter>
    <oddHeader>&amp;C&amp;"-,Bold"&amp;12Seccion IV</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D44"/>
  <sheetViews>
    <sheetView topLeftCell="C22" zoomScaleNormal="100" workbookViewId="0">
      <selection activeCell="Q28" sqref="Q28"/>
    </sheetView>
  </sheetViews>
  <sheetFormatPr defaultRowHeight="15" x14ac:dyDescent="0.25"/>
  <cols>
    <col min="1" max="1" width="7.5703125" customWidth="1"/>
    <col min="2" max="2" width="72.140625" customWidth="1"/>
    <col min="3" max="3" width="8.5703125" customWidth="1"/>
  </cols>
  <sheetData>
    <row r="1" spans="1:3" s="1" customFormat="1" x14ac:dyDescent="0.25">
      <c r="B1" s="1" t="s">
        <v>405</v>
      </c>
    </row>
    <row r="3" spans="1:3" s="1" customFormat="1" x14ac:dyDescent="0.25">
      <c r="A3" s="1" t="s">
        <v>1</v>
      </c>
      <c r="B3" s="135" t="s">
        <v>1183</v>
      </c>
      <c r="C3" s="63" t="s">
        <v>3</v>
      </c>
    </row>
    <row r="4" spans="1:3" x14ac:dyDescent="0.25">
      <c r="A4" t="s">
        <v>90</v>
      </c>
      <c r="B4" s="4" t="s">
        <v>1182</v>
      </c>
      <c r="C4" s="4">
        <v>71</v>
      </c>
    </row>
    <row r="5" spans="1:3" x14ac:dyDescent="0.25">
      <c r="A5" t="s">
        <v>90</v>
      </c>
      <c r="B5" s="4" t="s">
        <v>1163</v>
      </c>
      <c r="C5" s="4">
        <v>63</v>
      </c>
    </row>
    <row r="6" spans="1:3" x14ac:dyDescent="0.25">
      <c r="A6" t="s">
        <v>90</v>
      </c>
      <c r="B6" s="4" t="s">
        <v>1181</v>
      </c>
      <c r="C6" s="4">
        <v>23</v>
      </c>
    </row>
    <row r="7" spans="1:3" x14ac:dyDescent="0.25">
      <c r="A7" t="s">
        <v>90</v>
      </c>
      <c r="B7" s="4" t="s">
        <v>1077</v>
      </c>
      <c r="C7" s="4">
        <v>20</v>
      </c>
    </row>
    <row r="8" spans="1:3" x14ac:dyDescent="0.25">
      <c r="A8" t="s">
        <v>90</v>
      </c>
      <c r="B8" s="4" t="s">
        <v>1072</v>
      </c>
      <c r="C8" s="4">
        <v>21</v>
      </c>
    </row>
    <row r="9" spans="1:3" x14ac:dyDescent="0.25">
      <c r="A9" t="s">
        <v>90</v>
      </c>
      <c r="B9" s="4" t="s">
        <v>1180</v>
      </c>
      <c r="C9" s="4">
        <v>12</v>
      </c>
    </row>
    <row r="10" spans="1:3" x14ac:dyDescent="0.25">
      <c r="A10" t="s">
        <v>90</v>
      </c>
      <c r="B10" s="4" t="s">
        <v>1179</v>
      </c>
      <c r="C10" s="4">
        <v>1</v>
      </c>
    </row>
    <row r="11" spans="1:3" x14ac:dyDescent="0.25">
      <c r="A11" t="s">
        <v>359</v>
      </c>
      <c r="B11" s="4" t="s">
        <v>1073</v>
      </c>
      <c r="C11" s="4">
        <v>31</v>
      </c>
    </row>
    <row r="12" spans="1:3" x14ac:dyDescent="0.25">
      <c r="A12" t="s">
        <v>110</v>
      </c>
      <c r="B12" s="4" t="s">
        <v>1178</v>
      </c>
      <c r="C12" s="4">
        <v>18</v>
      </c>
    </row>
    <row r="13" spans="1:3" x14ac:dyDescent="0.25">
      <c r="A13" t="s">
        <v>110</v>
      </c>
      <c r="B13" s="4" t="s">
        <v>1085</v>
      </c>
      <c r="C13" s="4">
        <v>15</v>
      </c>
    </row>
    <row r="14" spans="1:3" x14ac:dyDescent="0.25">
      <c r="A14" t="s">
        <v>110</v>
      </c>
      <c r="B14" s="4" t="s">
        <v>1087</v>
      </c>
      <c r="C14" s="4">
        <v>14</v>
      </c>
    </row>
    <row r="15" spans="1:3" x14ac:dyDescent="0.25">
      <c r="A15" t="s">
        <v>110</v>
      </c>
      <c r="B15" s="4" t="s">
        <v>1177</v>
      </c>
      <c r="C15" s="4">
        <v>11</v>
      </c>
    </row>
    <row r="16" spans="1:3" x14ac:dyDescent="0.25">
      <c r="A16" t="s">
        <v>110</v>
      </c>
      <c r="B16" s="4" t="s">
        <v>1176</v>
      </c>
      <c r="C16" s="4">
        <v>11</v>
      </c>
    </row>
    <row r="17" spans="1:3" x14ac:dyDescent="0.25">
      <c r="A17" t="s">
        <v>30</v>
      </c>
      <c r="B17" s="4" t="s">
        <v>1175</v>
      </c>
      <c r="C17" s="4">
        <v>40</v>
      </c>
    </row>
    <row r="18" spans="1:3" x14ac:dyDescent="0.25">
      <c r="A18" t="s">
        <v>30</v>
      </c>
      <c r="B18" s="4" t="s">
        <v>1174</v>
      </c>
      <c r="C18" s="4">
        <v>17</v>
      </c>
    </row>
    <row r="19" spans="1:3" x14ac:dyDescent="0.25">
      <c r="A19" t="s">
        <v>30</v>
      </c>
      <c r="B19" s="4" t="s">
        <v>1173</v>
      </c>
      <c r="C19" s="4">
        <v>11</v>
      </c>
    </row>
    <row r="20" spans="1:3" x14ac:dyDescent="0.25">
      <c r="A20" t="s">
        <v>410</v>
      </c>
      <c r="B20" s="4" t="s">
        <v>1172</v>
      </c>
      <c r="C20" s="4">
        <v>29</v>
      </c>
    </row>
    <row r="21" spans="1:3" x14ac:dyDescent="0.25">
      <c r="A21" t="s">
        <v>410</v>
      </c>
      <c r="B21" s="4" t="s">
        <v>1171</v>
      </c>
      <c r="C21" s="4">
        <v>23</v>
      </c>
    </row>
    <row r="22" spans="1:3" x14ac:dyDescent="0.25">
      <c r="A22" t="s">
        <v>410</v>
      </c>
      <c r="B22" s="4" t="s">
        <v>1170</v>
      </c>
      <c r="C22" s="4">
        <v>15</v>
      </c>
    </row>
    <row r="23" spans="1:3" x14ac:dyDescent="0.25">
      <c r="A23" t="s">
        <v>410</v>
      </c>
      <c r="B23" s="4" t="s">
        <v>1169</v>
      </c>
      <c r="C23" s="4">
        <v>13</v>
      </c>
    </row>
    <row r="24" spans="1:3" x14ac:dyDescent="0.25">
      <c r="A24" t="s">
        <v>410</v>
      </c>
      <c r="B24" s="4" t="s">
        <v>1168</v>
      </c>
      <c r="C24" s="4">
        <v>11</v>
      </c>
    </row>
    <row r="25" spans="1:3" x14ac:dyDescent="0.25">
      <c r="A25" t="s">
        <v>284</v>
      </c>
      <c r="B25" s="4" t="s">
        <v>1167</v>
      </c>
      <c r="C25" s="4">
        <v>18</v>
      </c>
    </row>
    <row r="26" spans="1:3" x14ac:dyDescent="0.25">
      <c r="A26" t="s">
        <v>35</v>
      </c>
      <c r="B26" s="4" t="s">
        <v>1108</v>
      </c>
      <c r="C26" s="4">
        <v>23</v>
      </c>
    </row>
    <row r="27" spans="1:3" x14ac:dyDescent="0.25">
      <c r="A27" t="s">
        <v>314</v>
      </c>
      <c r="B27" s="4" t="s">
        <v>854</v>
      </c>
      <c r="C27" s="4">
        <v>11</v>
      </c>
    </row>
    <row r="28" spans="1:3" x14ac:dyDescent="0.25">
      <c r="A28" t="s">
        <v>718</v>
      </c>
      <c r="B28" s="4" t="s">
        <v>1166</v>
      </c>
      <c r="C28" s="4">
        <v>19</v>
      </c>
    </row>
    <row r="29" spans="1:3" x14ac:dyDescent="0.25">
      <c r="A29" t="s">
        <v>718</v>
      </c>
      <c r="B29" s="4" t="s">
        <v>1165</v>
      </c>
      <c r="C29" s="4">
        <v>16</v>
      </c>
    </row>
    <row r="30" spans="1:3" x14ac:dyDescent="0.25">
      <c r="A30" t="s">
        <v>718</v>
      </c>
      <c r="B30" s="4" t="s">
        <v>1164</v>
      </c>
      <c r="C30" s="4">
        <v>13</v>
      </c>
    </row>
    <row r="31" spans="1:3" x14ac:dyDescent="0.25">
      <c r="A31" t="s">
        <v>718</v>
      </c>
      <c r="B31" s="4" t="s">
        <v>1117</v>
      </c>
      <c r="C31" s="4">
        <v>11</v>
      </c>
    </row>
    <row r="32" spans="1:3" x14ac:dyDescent="0.25">
      <c r="A32" t="s">
        <v>718</v>
      </c>
      <c r="B32" s="4" t="s">
        <v>1074</v>
      </c>
      <c r="C32" s="4">
        <v>3</v>
      </c>
    </row>
    <row r="33" spans="1:4" x14ac:dyDescent="0.25">
      <c r="B33" s="28" t="s">
        <v>74</v>
      </c>
      <c r="C33" s="28">
        <f>SUM(C4:C32)</f>
        <v>584</v>
      </c>
    </row>
    <row r="35" spans="1:4" x14ac:dyDescent="0.25">
      <c r="A35" s="1" t="s">
        <v>314</v>
      </c>
      <c r="B35" s="28" t="s">
        <v>854</v>
      </c>
      <c r="C35" s="1">
        <v>11</v>
      </c>
      <c r="D35" s="16"/>
    </row>
    <row r="36" spans="1:4" x14ac:dyDescent="0.25">
      <c r="A36" s="1" t="s">
        <v>284</v>
      </c>
      <c r="B36" s="28" t="s">
        <v>1159</v>
      </c>
      <c r="C36" s="1">
        <v>18</v>
      </c>
      <c r="D36" s="16"/>
    </row>
    <row r="37" spans="1:4" x14ac:dyDescent="0.25">
      <c r="A37" s="1" t="s">
        <v>35</v>
      </c>
      <c r="B37" s="28" t="s">
        <v>1184</v>
      </c>
      <c r="C37" s="1">
        <v>23</v>
      </c>
      <c r="D37" s="16"/>
    </row>
    <row r="38" spans="1:4" x14ac:dyDescent="0.25">
      <c r="A38" s="1" t="s">
        <v>359</v>
      </c>
      <c r="B38" s="28" t="s">
        <v>1162</v>
      </c>
      <c r="C38" s="1">
        <v>31</v>
      </c>
      <c r="D38" s="16"/>
    </row>
    <row r="39" spans="1:4" x14ac:dyDescent="0.25">
      <c r="A39" s="1" t="s">
        <v>30</v>
      </c>
      <c r="B39" s="28" t="s">
        <v>1161</v>
      </c>
      <c r="C39" s="1">
        <v>68</v>
      </c>
      <c r="D39" s="16"/>
    </row>
    <row r="40" spans="1:4" x14ac:dyDescent="0.25">
      <c r="A40" s="1" t="s">
        <v>110</v>
      </c>
      <c r="B40" s="28" t="s">
        <v>1186</v>
      </c>
      <c r="C40" s="1">
        <v>69</v>
      </c>
      <c r="D40" s="16"/>
    </row>
    <row r="41" spans="1:4" x14ac:dyDescent="0.25">
      <c r="A41" s="1" t="s">
        <v>410</v>
      </c>
      <c r="B41" s="28" t="s">
        <v>1160</v>
      </c>
      <c r="C41" s="1">
        <v>91</v>
      </c>
      <c r="D41" s="16"/>
    </row>
    <row r="42" spans="1:4" x14ac:dyDescent="0.25">
      <c r="A42" s="1" t="s">
        <v>90</v>
      </c>
      <c r="B42" s="28" t="s">
        <v>1185</v>
      </c>
      <c r="C42" s="1">
        <v>211</v>
      </c>
      <c r="D42" s="16"/>
    </row>
    <row r="44" spans="1:4" x14ac:dyDescent="0.25">
      <c r="A44" s="1" t="s">
        <v>718</v>
      </c>
      <c r="B44" s="28" t="s">
        <v>1157</v>
      </c>
      <c r="C44" s="1">
        <v>62</v>
      </c>
      <c r="D44" s="16"/>
    </row>
  </sheetData>
  <sortState ref="A35:C43">
    <sortCondition ref="C35"/>
  </sortState>
  <printOptions headings="1" gridLines="1"/>
  <pageMargins left="0.25" right="0.25" top="0.75" bottom="0.75" header="0.3" footer="0.3"/>
  <pageSetup orientation="portrait" r:id="rId1"/>
  <headerFooter>
    <oddHeader>&amp;C&amp;"-,Bold"&amp;12Seccion IV</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D39"/>
  <sheetViews>
    <sheetView zoomScaleNormal="100" workbookViewId="0">
      <pane ySplit="2" topLeftCell="A3" activePane="bottomLeft" state="frozen"/>
      <selection pane="bottomLeft" activeCell="A3" sqref="A3"/>
    </sheetView>
  </sheetViews>
  <sheetFormatPr defaultRowHeight="15" x14ac:dyDescent="0.25"/>
  <cols>
    <col min="1" max="1" width="5.7109375" customWidth="1"/>
    <col min="2" max="2" width="74.85546875" customWidth="1"/>
    <col min="3" max="3" width="8.5703125" customWidth="1"/>
  </cols>
  <sheetData>
    <row r="1" spans="1:4" x14ac:dyDescent="0.25">
      <c r="A1" s="1"/>
      <c r="B1" s="1" t="s">
        <v>1953</v>
      </c>
    </row>
    <row r="2" spans="1:4" x14ac:dyDescent="0.25">
      <c r="A2" s="18" t="s">
        <v>1</v>
      </c>
      <c r="B2" s="32" t="s">
        <v>1943</v>
      </c>
      <c r="C2" s="20" t="s">
        <v>3</v>
      </c>
      <c r="D2" s="1"/>
    </row>
    <row r="3" spans="1:4" x14ac:dyDescent="0.25">
      <c r="A3" s="21" t="s">
        <v>90</v>
      </c>
      <c r="B3" s="22" t="s">
        <v>91</v>
      </c>
      <c r="C3" s="4">
        <v>15</v>
      </c>
    </row>
    <row r="4" spans="1:4" x14ac:dyDescent="0.25">
      <c r="A4" s="21" t="s">
        <v>92</v>
      </c>
      <c r="B4" s="22" t="s">
        <v>93</v>
      </c>
      <c r="C4" s="4">
        <v>16</v>
      </c>
    </row>
    <row r="5" spans="1:4" x14ac:dyDescent="0.25">
      <c r="A5" s="21" t="s">
        <v>92</v>
      </c>
      <c r="B5" s="22" t="s">
        <v>94</v>
      </c>
      <c r="C5" s="4">
        <v>15</v>
      </c>
    </row>
    <row r="6" spans="1:4" ht="15" customHeight="1" x14ac:dyDescent="0.25">
      <c r="A6" s="21" t="s">
        <v>92</v>
      </c>
      <c r="B6" s="22" t="s">
        <v>95</v>
      </c>
      <c r="C6" s="4">
        <v>11</v>
      </c>
    </row>
    <row r="7" spans="1:4" x14ac:dyDescent="0.25">
      <c r="A7" s="21" t="s">
        <v>96</v>
      </c>
      <c r="B7" s="22" t="s">
        <v>97</v>
      </c>
      <c r="C7" s="4">
        <v>42</v>
      </c>
    </row>
    <row r="8" spans="1:4" ht="30" x14ac:dyDescent="0.25">
      <c r="A8" s="23" t="s">
        <v>96</v>
      </c>
      <c r="B8" s="24" t="s">
        <v>98</v>
      </c>
      <c r="C8" s="25">
        <v>35</v>
      </c>
    </row>
    <row r="9" spans="1:4" ht="30" x14ac:dyDescent="0.25">
      <c r="A9" s="21" t="s">
        <v>96</v>
      </c>
      <c r="B9" s="22" t="s">
        <v>99</v>
      </c>
      <c r="C9" s="4">
        <v>29</v>
      </c>
    </row>
    <row r="10" spans="1:4" x14ac:dyDescent="0.25">
      <c r="A10" s="21" t="s">
        <v>96</v>
      </c>
      <c r="B10" s="22" t="s">
        <v>100</v>
      </c>
      <c r="C10" s="4">
        <v>24</v>
      </c>
    </row>
    <row r="11" spans="1:4" x14ac:dyDescent="0.25">
      <c r="A11" s="21" t="s">
        <v>96</v>
      </c>
      <c r="B11" s="22" t="s">
        <v>101</v>
      </c>
      <c r="C11" s="4">
        <v>16</v>
      </c>
    </row>
    <row r="12" spans="1:4" x14ac:dyDescent="0.25">
      <c r="A12" s="21" t="s">
        <v>96</v>
      </c>
      <c r="B12" s="22" t="s">
        <v>102</v>
      </c>
      <c r="C12" s="4">
        <v>11</v>
      </c>
    </row>
    <row r="13" spans="1:4" x14ac:dyDescent="0.25">
      <c r="A13" s="21" t="s">
        <v>96</v>
      </c>
      <c r="B13" s="22" t="s">
        <v>103</v>
      </c>
      <c r="C13" s="4">
        <v>5</v>
      </c>
    </row>
    <row r="14" spans="1:4" x14ac:dyDescent="0.25">
      <c r="A14" s="21" t="s">
        <v>96</v>
      </c>
      <c r="B14" s="22" t="s">
        <v>104</v>
      </c>
      <c r="C14" s="4">
        <v>3</v>
      </c>
    </row>
    <row r="15" spans="1:4" x14ac:dyDescent="0.25">
      <c r="A15" s="21" t="s">
        <v>105</v>
      </c>
      <c r="B15" s="22" t="s">
        <v>106</v>
      </c>
      <c r="C15" s="4">
        <v>60</v>
      </c>
    </row>
    <row r="16" spans="1:4" x14ac:dyDescent="0.25">
      <c r="A16" s="21" t="s">
        <v>105</v>
      </c>
      <c r="B16" s="22" t="s">
        <v>107</v>
      </c>
      <c r="C16" s="4">
        <v>15</v>
      </c>
    </row>
    <row r="17" spans="1:3" x14ac:dyDescent="0.25">
      <c r="A17" s="21" t="s">
        <v>105</v>
      </c>
      <c r="B17" s="22" t="s">
        <v>108</v>
      </c>
      <c r="C17" s="4">
        <v>14</v>
      </c>
    </row>
    <row r="18" spans="1:3" ht="15" customHeight="1" x14ac:dyDescent="0.25">
      <c r="A18" s="21" t="s">
        <v>105</v>
      </c>
      <c r="B18" s="26" t="s">
        <v>109</v>
      </c>
      <c r="C18" s="4">
        <v>1</v>
      </c>
    </row>
    <row r="19" spans="1:3" s="27" customFormat="1" ht="16.149999999999999" customHeight="1" x14ac:dyDescent="0.25">
      <c r="A19" s="21" t="s">
        <v>110</v>
      </c>
      <c r="B19" s="22" t="s">
        <v>111</v>
      </c>
      <c r="C19" s="4">
        <v>22</v>
      </c>
    </row>
    <row r="20" spans="1:3" ht="30" x14ac:dyDescent="0.25">
      <c r="A20" s="21" t="s">
        <v>110</v>
      </c>
      <c r="B20" s="22" t="s">
        <v>112</v>
      </c>
      <c r="C20" s="4">
        <v>19</v>
      </c>
    </row>
    <row r="21" spans="1:3" x14ac:dyDescent="0.25">
      <c r="A21" s="21" t="s">
        <v>110</v>
      </c>
      <c r="B21" s="22" t="s">
        <v>113</v>
      </c>
      <c r="C21" s="4">
        <v>4</v>
      </c>
    </row>
    <row r="22" spans="1:3" x14ac:dyDescent="0.25">
      <c r="A22" s="21" t="s">
        <v>48</v>
      </c>
      <c r="B22" s="22" t="s">
        <v>114</v>
      </c>
      <c r="C22" s="4">
        <v>49</v>
      </c>
    </row>
    <row r="23" spans="1:3" x14ac:dyDescent="0.25">
      <c r="A23" s="21" t="s">
        <v>48</v>
      </c>
      <c r="B23" s="22" t="s">
        <v>115</v>
      </c>
      <c r="C23" s="4">
        <v>18</v>
      </c>
    </row>
    <row r="24" spans="1:3" x14ac:dyDescent="0.25">
      <c r="A24" s="21" t="s">
        <v>48</v>
      </c>
      <c r="B24" s="22" t="s">
        <v>116</v>
      </c>
      <c r="C24" s="4">
        <v>1</v>
      </c>
    </row>
    <row r="25" spans="1:3" x14ac:dyDescent="0.25">
      <c r="A25" s="21" t="s">
        <v>117</v>
      </c>
      <c r="B25" s="22" t="s">
        <v>118</v>
      </c>
      <c r="C25" s="4">
        <v>21</v>
      </c>
    </row>
    <row r="26" spans="1:3" x14ac:dyDescent="0.25">
      <c r="A26" s="21" t="s">
        <v>117</v>
      </c>
      <c r="B26" s="22" t="s">
        <v>119</v>
      </c>
      <c r="C26" s="4">
        <v>17</v>
      </c>
    </row>
    <row r="27" spans="1:3" x14ac:dyDescent="0.25">
      <c r="A27" s="21" t="s">
        <v>117</v>
      </c>
      <c r="B27" s="22" t="s">
        <v>120</v>
      </c>
      <c r="C27" s="4">
        <v>16</v>
      </c>
    </row>
    <row r="28" spans="1:3" x14ac:dyDescent="0.25">
      <c r="A28" s="21" t="s">
        <v>117</v>
      </c>
      <c r="B28" s="22" t="s">
        <v>121</v>
      </c>
      <c r="C28" s="4">
        <v>8</v>
      </c>
    </row>
    <row r="29" spans="1:3" x14ac:dyDescent="0.25">
      <c r="A29" s="21" t="s">
        <v>117</v>
      </c>
      <c r="B29" s="22" t="s">
        <v>122</v>
      </c>
      <c r="C29" s="4">
        <v>1</v>
      </c>
    </row>
    <row r="30" spans="1:3" x14ac:dyDescent="0.25">
      <c r="A30" s="21" t="s">
        <v>117</v>
      </c>
      <c r="B30" s="22" t="s">
        <v>123</v>
      </c>
      <c r="C30" s="4">
        <v>1</v>
      </c>
    </row>
    <row r="31" spans="1:3" x14ac:dyDescent="0.25">
      <c r="B31" s="19" t="s">
        <v>74</v>
      </c>
      <c r="C31" s="28">
        <f>SUM(C3:C30)</f>
        <v>489</v>
      </c>
    </row>
    <row r="33" spans="1:4" x14ac:dyDescent="0.25">
      <c r="A33" s="18" t="s">
        <v>90</v>
      </c>
      <c r="B33" s="19" t="s">
        <v>124</v>
      </c>
      <c r="C33" s="1">
        <f>SUM(C3:C3)</f>
        <v>15</v>
      </c>
      <c r="D33" s="16"/>
    </row>
    <row r="34" spans="1:4" x14ac:dyDescent="0.25">
      <c r="A34" s="18" t="s">
        <v>92</v>
      </c>
      <c r="B34" s="19" t="s">
        <v>125</v>
      </c>
      <c r="C34" s="1">
        <f>SUM(C4:C6)</f>
        <v>42</v>
      </c>
      <c r="D34" s="16"/>
    </row>
    <row r="35" spans="1:4" x14ac:dyDescent="0.25">
      <c r="A35" s="18" t="s">
        <v>96</v>
      </c>
      <c r="B35" s="19" t="s">
        <v>126</v>
      </c>
      <c r="C35" s="1">
        <f>SUM(C7:C14)</f>
        <v>165</v>
      </c>
      <c r="D35" s="16"/>
    </row>
    <row r="36" spans="1:4" x14ac:dyDescent="0.25">
      <c r="A36" s="18" t="s">
        <v>105</v>
      </c>
      <c r="B36" s="19" t="s">
        <v>127</v>
      </c>
      <c r="C36" s="1">
        <f>SUM(C15:C18)</f>
        <v>90</v>
      </c>
      <c r="D36" s="16"/>
    </row>
    <row r="37" spans="1:4" x14ac:dyDescent="0.25">
      <c r="A37" s="18" t="s">
        <v>110</v>
      </c>
      <c r="B37" s="19" t="s">
        <v>128</v>
      </c>
      <c r="C37" s="1">
        <f>SUM(C19:C21)</f>
        <v>45</v>
      </c>
      <c r="D37" s="16"/>
    </row>
    <row r="38" spans="1:4" x14ac:dyDescent="0.25">
      <c r="A38" s="18" t="s">
        <v>48</v>
      </c>
      <c r="B38" s="19" t="s">
        <v>129</v>
      </c>
      <c r="C38" s="1">
        <f>SUM(C22:C24)</f>
        <v>68</v>
      </c>
      <c r="D38" s="16"/>
    </row>
    <row r="39" spans="1:4" x14ac:dyDescent="0.25">
      <c r="A39" s="18" t="s">
        <v>117</v>
      </c>
      <c r="B39" s="19" t="s">
        <v>130</v>
      </c>
      <c r="C39" s="1">
        <f>SUM(C25:C30)</f>
        <v>64</v>
      </c>
      <c r="D39" s="16"/>
    </row>
  </sheetData>
  <printOptions headings="1" gridLines="1"/>
  <pageMargins left="0.25" right="0.25" top="0.75" bottom="0.75" header="0.3" footer="0.3"/>
  <pageSetup orientation="portrait" r:id="rId1"/>
  <headerFooter>
    <oddHeader>&amp;LEastside Pathways
2016 Community Surveys - English&amp;C&amp;"-,Bold"&amp;12Section V&amp;RTranscription: 3/3/17</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D58"/>
  <sheetViews>
    <sheetView zoomScaleNormal="100" workbookViewId="0">
      <pane ySplit="2" topLeftCell="A3" activePane="bottomLeft" state="frozen"/>
      <selection pane="bottomLeft" activeCell="B3" sqref="B3"/>
    </sheetView>
  </sheetViews>
  <sheetFormatPr defaultRowHeight="15" x14ac:dyDescent="0.25"/>
  <cols>
    <col min="1" max="1" width="6.140625" customWidth="1"/>
    <col min="2" max="2" width="74.140625" customWidth="1"/>
    <col min="3" max="3" width="8.5703125" customWidth="1"/>
  </cols>
  <sheetData>
    <row r="1" spans="1:3" x14ac:dyDescent="0.25">
      <c r="B1" s="1" t="s">
        <v>1984</v>
      </c>
    </row>
    <row r="2" spans="1:3" ht="30" x14ac:dyDescent="0.25">
      <c r="B2" s="133" t="s">
        <v>1983</v>
      </c>
      <c r="C2" s="63" t="s">
        <v>3</v>
      </c>
    </row>
    <row r="3" spans="1:3" s="1" customFormat="1" x14ac:dyDescent="0.25">
      <c r="A3" s="1" t="s">
        <v>1</v>
      </c>
      <c r="B3" s="134" t="s">
        <v>1231</v>
      </c>
    </row>
    <row r="4" spans="1:3" x14ac:dyDescent="0.25">
      <c r="A4" t="s">
        <v>543</v>
      </c>
      <c r="B4" s="4" t="s">
        <v>1211</v>
      </c>
      <c r="C4" s="4">
        <v>20</v>
      </c>
    </row>
    <row r="5" spans="1:3" x14ac:dyDescent="0.25">
      <c r="A5" t="s">
        <v>22</v>
      </c>
      <c r="B5" s="4" t="s">
        <v>1230</v>
      </c>
      <c r="C5" s="4">
        <v>23</v>
      </c>
    </row>
    <row r="6" spans="1:3" x14ac:dyDescent="0.25">
      <c r="A6" t="s">
        <v>22</v>
      </c>
      <c r="B6" s="4" t="s">
        <v>1229</v>
      </c>
      <c r="C6" s="4">
        <v>15</v>
      </c>
    </row>
    <row r="7" spans="1:3" x14ac:dyDescent="0.25">
      <c r="A7" t="s">
        <v>110</v>
      </c>
      <c r="B7" s="25" t="s">
        <v>1228</v>
      </c>
      <c r="C7" s="4">
        <v>26</v>
      </c>
    </row>
    <row r="8" spans="1:3" x14ac:dyDescent="0.25">
      <c r="A8" t="s">
        <v>110</v>
      </c>
      <c r="B8" s="4" t="s">
        <v>1227</v>
      </c>
      <c r="C8" s="4">
        <v>16</v>
      </c>
    </row>
    <row r="9" spans="1:3" x14ac:dyDescent="0.25">
      <c r="A9" t="s">
        <v>110</v>
      </c>
      <c r="B9" s="4" t="s">
        <v>1226</v>
      </c>
      <c r="C9" s="4">
        <v>14</v>
      </c>
    </row>
    <row r="10" spans="1:3" x14ac:dyDescent="0.25">
      <c r="A10" t="s">
        <v>110</v>
      </c>
      <c r="B10" s="4" t="s">
        <v>1225</v>
      </c>
      <c r="C10" s="4">
        <v>12</v>
      </c>
    </row>
    <row r="11" spans="1:3" x14ac:dyDescent="0.25">
      <c r="A11" t="s">
        <v>30</v>
      </c>
      <c r="B11" s="4" t="s">
        <v>1224</v>
      </c>
      <c r="C11" s="4">
        <v>12</v>
      </c>
    </row>
    <row r="12" spans="1:3" x14ac:dyDescent="0.25">
      <c r="A12" t="s">
        <v>35</v>
      </c>
      <c r="B12" s="25" t="s">
        <v>1223</v>
      </c>
      <c r="C12" s="4">
        <v>14</v>
      </c>
    </row>
    <row r="13" spans="1:3" x14ac:dyDescent="0.25">
      <c r="A13" t="s">
        <v>35</v>
      </c>
      <c r="B13" s="4" t="s">
        <v>1222</v>
      </c>
      <c r="C13" s="4">
        <v>13</v>
      </c>
    </row>
    <row r="14" spans="1:3" x14ac:dyDescent="0.25">
      <c r="A14" t="s">
        <v>35</v>
      </c>
      <c r="B14" s="4" t="s">
        <v>1221</v>
      </c>
      <c r="C14" s="4">
        <v>13</v>
      </c>
    </row>
    <row r="15" spans="1:3" x14ac:dyDescent="0.25">
      <c r="A15" t="s">
        <v>35</v>
      </c>
      <c r="B15" s="4" t="s">
        <v>1220</v>
      </c>
      <c r="C15" s="4">
        <v>13</v>
      </c>
    </row>
    <row r="16" spans="1:3" x14ac:dyDescent="0.25">
      <c r="A16" t="s">
        <v>35</v>
      </c>
      <c r="B16" s="4" t="s">
        <v>1219</v>
      </c>
      <c r="C16" s="4">
        <v>11</v>
      </c>
    </row>
    <row r="17" spans="1:4" x14ac:dyDescent="0.25">
      <c r="A17" t="s">
        <v>314</v>
      </c>
      <c r="B17" s="4" t="s">
        <v>1218</v>
      </c>
      <c r="C17" s="4">
        <v>33</v>
      </c>
    </row>
    <row r="18" spans="1:4" x14ac:dyDescent="0.25">
      <c r="A18" t="s">
        <v>314</v>
      </c>
      <c r="B18" s="4" t="s">
        <v>1217</v>
      </c>
      <c r="C18" s="4">
        <v>11</v>
      </c>
    </row>
    <row r="19" spans="1:4" x14ac:dyDescent="0.25">
      <c r="A19" t="s">
        <v>1213</v>
      </c>
      <c r="B19" s="4" t="s">
        <v>1216</v>
      </c>
      <c r="C19" s="4">
        <v>58</v>
      </c>
    </row>
    <row r="20" spans="1:4" s="1" customFormat="1" x14ac:dyDescent="0.25">
      <c r="B20" s="132" t="s">
        <v>74</v>
      </c>
      <c r="C20" s="28">
        <f>SUM(C4:C19)</f>
        <v>304</v>
      </c>
    </row>
    <row r="21" spans="1:4" s="1" customFormat="1" x14ac:dyDescent="0.25">
      <c r="B21" s="132"/>
      <c r="C21" s="28"/>
    </row>
    <row r="22" spans="1:4" s="1" customFormat="1" x14ac:dyDescent="0.25">
      <c r="A22" s="1" t="s">
        <v>110</v>
      </c>
      <c r="B22" s="132" t="s">
        <v>1214</v>
      </c>
      <c r="C22" s="28">
        <v>68</v>
      </c>
      <c r="D22" s="16"/>
    </row>
    <row r="23" spans="1:4" s="1" customFormat="1" x14ac:dyDescent="0.25">
      <c r="A23" s="1" t="s">
        <v>35</v>
      </c>
      <c r="B23" s="132" t="s">
        <v>1208</v>
      </c>
      <c r="C23" s="28">
        <v>64</v>
      </c>
      <c r="D23" s="16"/>
    </row>
    <row r="24" spans="1:4" s="1" customFormat="1" x14ac:dyDescent="0.25">
      <c r="A24" s="1" t="s">
        <v>1213</v>
      </c>
      <c r="B24" s="132" t="s">
        <v>1212</v>
      </c>
      <c r="C24" s="28">
        <v>58</v>
      </c>
      <c r="D24" s="16"/>
    </row>
    <row r="25" spans="1:4" s="1" customFormat="1" x14ac:dyDescent="0.25">
      <c r="A25" s="1" t="s">
        <v>314</v>
      </c>
      <c r="B25" s="132" t="s">
        <v>1215</v>
      </c>
      <c r="C25" s="28">
        <v>44</v>
      </c>
      <c r="D25" s="16"/>
    </row>
    <row r="26" spans="1:4" s="1" customFormat="1" x14ac:dyDescent="0.25">
      <c r="A26" s="1" t="s">
        <v>22</v>
      </c>
      <c r="B26" s="132" t="s">
        <v>1210</v>
      </c>
      <c r="C26" s="28">
        <v>38</v>
      </c>
      <c r="D26" s="16"/>
    </row>
    <row r="27" spans="1:4" s="1" customFormat="1" x14ac:dyDescent="0.25">
      <c r="A27" s="1" t="s">
        <v>543</v>
      </c>
      <c r="B27" s="132" t="s">
        <v>1211</v>
      </c>
      <c r="C27" s="28">
        <v>20</v>
      </c>
      <c r="D27" s="16"/>
    </row>
    <row r="28" spans="1:4" s="1" customFormat="1" x14ac:dyDescent="0.25">
      <c r="A28" s="1" t="s">
        <v>30</v>
      </c>
      <c r="B28" s="132" t="s">
        <v>1209</v>
      </c>
      <c r="C28" s="28">
        <v>12</v>
      </c>
      <c r="D28" s="16"/>
    </row>
    <row r="29" spans="1:4" s="1" customFormat="1" x14ac:dyDescent="0.25">
      <c r="B29" s="132"/>
      <c r="C29" s="28"/>
    </row>
    <row r="30" spans="1:4" s="1" customFormat="1" x14ac:dyDescent="0.25">
      <c r="B30" s="132"/>
      <c r="C30" s="28"/>
    </row>
    <row r="31" spans="1:4" x14ac:dyDescent="0.25">
      <c r="B31" s="4"/>
      <c r="C31" s="4"/>
    </row>
    <row r="32" spans="1:4" s="1" customFormat="1" x14ac:dyDescent="0.25">
      <c r="A32" s="1" t="s">
        <v>1</v>
      </c>
      <c r="B32" s="134" t="s">
        <v>1207</v>
      </c>
      <c r="C32" s="28"/>
    </row>
    <row r="33" spans="1:3" x14ac:dyDescent="0.25">
      <c r="A33" s="6" t="s">
        <v>816</v>
      </c>
      <c r="B33" s="4" t="s">
        <v>1205</v>
      </c>
      <c r="C33" s="4">
        <v>45</v>
      </c>
    </row>
    <row r="34" spans="1:3" x14ac:dyDescent="0.25">
      <c r="A34" s="6" t="s">
        <v>816</v>
      </c>
      <c r="B34" s="25" t="s">
        <v>1206</v>
      </c>
      <c r="C34" s="4">
        <v>13</v>
      </c>
    </row>
    <row r="35" spans="1:3" x14ac:dyDescent="0.25">
      <c r="A35" s="6" t="s">
        <v>816</v>
      </c>
      <c r="B35" s="4" t="s">
        <v>1203</v>
      </c>
      <c r="C35" s="4">
        <v>5</v>
      </c>
    </row>
    <row r="36" spans="1:3" x14ac:dyDescent="0.25">
      <c r="A36" s="6" t="s">
        <v>816</v>
      </c>
      <c r="B36" s="4" t="s">
        <v>1204</v>
      </c>
      <c r="C36" s="4">
        <v>2</v>
      </c>
    </row>
    <row r="37" spans="1:3" x14ac:dyDescent="0.25">
      <c r="A37" s="6" t="s">
        <v>90</v>
      </c>
      <c r="B37" s="25" t="s">
        <v>1202</v>
      </c>
      <c r="C37" s="4">
        <v>21</v>
      </c>
    </row>
    <row r="38" spans="1:3" x14ac:dyDescent="0.25">
      <c r="A38" s="6" t="s">
        <v>90</v>
      </c>
      <c r="B38" s="4" t="s">
        <v>1201</v>
      </c>
      <c r="C38" s="4">
        <v>2</v>
      </c>
    </row>
    <row r="39" spans="1:3" x14ac:dyDescent="0.25">
      <c r="A39" s="6" t="s">
        <v>359</v>
      </c>
      <c r="B39" s="25" t="s">
        <v>1199</v>
      </c>
      <c r="C39" s="4">
        <v>15</v>
      </c>
    </row>
    <row r="40" spans="1:3" x14ac:dyDescent="0.25">
      <c r="A40" s="6" t="s">
        <v>142</v>
      </c>
      <c r="B40" s="4" t="s">
        <v>1200</v>
      </c>
      <c r="C40" s="4">
        <v>16</v>
      </c>
    </row>
    <row r="41" spans="1:3" x14ac:dyDescent="0.25">
      <c r="A41" s="6" t="s">
        <v>931</v>
      </c>
      <c r="B41" s="25" t="s">
        <v>1198</v>
      </c>
      <c r="C41" s="4">
        <v>39</v>
      </c>
    </row>
    <row r="42" spans="1:3" x14ac:dyDescent="0.25">
      <c r="A42" t="s">
        <v>286</v>
      </c>
      <c r="B42" s="4" t="s">
        <v>626</v>
      </c>
      <c r="C42" s="4">
        <v>15</v>
      </c>
    </row>
    <row r="43" spans="1:3" x14ac:dyDescent="0.25">
      <c r="A43" s="6" t="s">
        <v>286</v>
      </c>
      <c r="B43" s="25" t="s">
        <v>1197</v>
      </c>
      <c r="C43" s="4">
        <v>13</v>
      </c>
    </row>
    <row r="44" spans="1:3" x14ac:dyDescent="0.25">
      <c r="A44" s="6" t="s">
        <v>286</v>
      </c>
      <c r="B44" s="25" t="s">
        <v>1196</v>
      </c>
      <c r="C44" s="4">
        <v>12</v>
      </c>
    </row>
    <row r="45" spans="1:3" x14ac:dyDescent="0.25">
      <c r="A45" s="6" t="s">
        <v>314</v>
      </c>
      <c r="B45" s="25" t="s">
        <v>1195</v>
      </c>
      <c r="C45" s="4">
        <v>32</v>
      </c>
    </row>
    <row r="46" spans="1:3" x14ac:dyDescent="0.25">
      <c r="A46" s="6" t="s">
        <v>1188</v>
      </c>
      <c r="B46" s="25" t="s">
        <v>1194</v>
      </c>
      <c r="C46" s="4">
        <v>13</v>
      </c>
    </row>
    <row r="47" spans="1:3" x14ac:dyDescent="0.25">
      <c r="A47" s="6" t="s">
        <v>1188</v>
      </c>
      <c r="B47" s="4" t="s">
        <v>1192</v>
      </c>
      <c r="C47" s="4">
        <v>4</v>
      </c>
    </row>
    <row r="48" spans="1:3" x14ac:dyDescent="0.25">
      <c r="A48" s="6" t="s">
        <v>1188</v>
      </c>
      <c r="B48" s="4" t="s">
        <v>1193</v>
      </c>
      <c r="C48" s="4">
        <v>2</v>
      </c>
    </row>
    <row r="49" spans="1:4" s="1" customFormat="1" x14ac:dyDescent="0.25">
      <c r="B49" s="28" t="s">
        <v>74</v>
      </c>
      <c r="C49" s="28">
        <f>SUM(C33:C48)</f>
        <v>249</v>
      </c>
    </row>
    <row r="51" spans="1:4" x14ac:dyDescent="0.25">
      <c r="A51" s="1" t="s">
        <v>816</v>
      </c>
      <c r="B51" s="28" t="s">
        <v>1191</v>
      </c>
      <c r="C51" s="1">
        <v>65</v>
      </c>
      <c r="D51" s="16"/>
    </row>
    <row r="52" spans="1:4" x14ac:dyDescent="0.25">
      <c r="A52" s="1" t="s">
        <v>286</v>
      </c>
      <c r="B52" s="1" t="s">
        <v>626</v>
      </c>
      <c r="C52" s="1">
        <v>40</v>
      </c>
      <c r="D52" s="16"/>
    </row>
    <row r="53" spans="1:4" x14ac:dyDescent="0.25">
      <c r="A53" s="1" t="s">
        <v>931</v>
      </c>
      <c r="B53" s="1" t="s">
        <v>985</v>
      </c>
      <c r="C53" s="1">
        <v>39</v>
      </c>
      <c r="D53" s="16"/>
    </row>
    <row r="54" spans="1:4" x14ac:dyDescent="0.25">
      <c r="A54" s="1" t="s">
        <v>314</v>
      </c>
      <c r="B54" s="1" t="s">
        <v>1189</v>
      </c>
      <c r="C54" s="1">
        <v>32</v>
      </c>
      <c r="D54" s="16"/>
    </row>
    <row r="55" spans="1:4" x14ac:dyDescent="0.25">
      <c r="A55" s="1" t="s">
        <v>90</v>
      </c>
      <c r="B55" s="1" t="s">
        <v>1190</v>
      </c>
      <c r="C55" s="1">
        <v>23</v>
      </c>
      <c r="D55" s="16"/>
    </row>
    <row r="56" spans="1:4" x14ac:dyDescent="0.25">
      <c r="A56" s="1" t="s">
        <v>1188</v>
      </c>
      <c r="B56" s="1" t="s">
        <v>1187</v>
      </c>
      <c r="C56" s="1">
        <v>19</v>
      </c>
      <c r="D56" s="16"/>
    </row>
    <row r="57" spans="1:4" x14ac:dyDescent="0.25">
      <c r="A57" s="1" t="s">
        <v>142</v>
      </c>
      <c r="B57" s="1" t="s">
        <v>381</v>
      </c>
      <c r="C57" s="1">
        <v>16</v>
      </c>
      <c r="D57" s="16"/>
    </row>
    <row r="58" spans="1:4" x14ac:dyDescent="0.25">
      <c r="A58" s="1" t="s">
        <v>359</v>
      </c>
      <c r="B58" s="28" t="s">
        <v>358</v>
      </c>
      <c r="C58" s="1">
        <v>15</v>
      </c>
      <c r="D58" s="16"/>
    </row>
  </sheetData>
  <sortState ref="A33:C48">
    <sortCondition ref="A33"/>
  </sortState>
  <printOptions headings="1" gridLines="1"/>
  <pageMargins left="0.25" right="0.25" top="0.75" bottom="0.75" header="0.3" footer="0.3"/>
  <pageSetup orientation="portrait" horizontalDpi="360" verticalDpi="360" r:id="rId1"/>
  <headerFooter>
    <oddHeader>&amp;C&amp;"-,Bold"Sección IV</oddHeader>
  </headerFooter>
  <rowBreaks count="1" manualBreakCount="1">
    <brk id="3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G76"/>
  <sheetViews>
    <sheetView workbookViewId="0">
      <pane ySplit="2" topLeftCell="A3" activePane="bottomLeft" state="frozen"/>
      <selection pane="bottomLeft" activeCell="B2" sqref="B2"/>
    </sheetView>
  </sheetViews>
  <sheetFormatPr defaultRowHeight="15" x14ac:dyDescent="0.25"/>
  <cols>
    <col min="1" max="1" width="5.7109375" customWidth="1"/>
    <col min="2" max="2" width="65.85546875" style="136" customWidth="1"/>
    <col min="3" max="3" width="8.28515625" style="107" customWidth="1"/>
    <col min="4" max="4" width="7" customWidth="1"/>
    <col min="5" max="7" width="4.42578125" customWidth="1"/>
  </cols>
  <sheetData>
    <row r="1" spans="1:7" x14ac:dyDescent="0.25">
      <c r="B1" s="1" t="s">
        <v>1986</v>
      </c>
      <c r="C1" s="113"/>
    </row>
    <row r="2" spans="1:7" ht="30" x14ac:dyDescent="0.25">
      <c r="A2" s="1" t="s">
        <v>1</v>
      </c>
      <c r="B2" s="191" t="s">
        <v>1985</v>
      </c>
      <c r="C2" s="151" t="s">
        <v>3</v>
      </c>
      <c r="D2" s="150"/>
      <c r="E2" s="150"/>
      <c r="F2" s="150"/>
    </row>
    <row r="3" spans="1:7" ht="12" customHeight="1" x14ac:dyDescent="0.25">
      <c r="A3" s="6" t="s">
        <v>1238</v>
      </c>
      <c r="B3" s="139" t="s">
        <v>1295</v>
      </c>
      <c r="C3" s="92">
        <v>35</v>
      </c>
      <c r="D3" s="150"/>
      <c r="E3" s="150"/>
      <c r="F3" s="150"/>
    </row>
    <row r="4" spans="1:7" x14ac:dyDescent="0.25">
      <c r="A4" s="140" t="s">
        <v>1238</v>
      </c>
      <c r="B4" s="139" t="s">
        <v>1294</v>
      </c>
      <c r="C4" s="104">
        <v>31</v>
      </c>
      <c r="D4" s="127"/>
      <c r="E4" s="127"/>
      <c r="F4" s="127"/>
    </row>
    <row r="5" spans="1:7" x14ac:dyDescent="0.25">
      <c r="A5" s="140" t="s">
        <v>1238</v>
      </c>
      <c r="B5" s="139" t="s">
        <v>1293</v>
      </c>
      <c r="C5" s="92">
        <v>31</v>
      </c>
      <c r="D5" s="127"/>
      <c r="E5" s="127"/>
      <c r="F5" s="127"/>
    </row>
    <row r="6" spans="1:7" x14ac:dyDescent="0.25">
      <c r="A6" s="140" t="s">
        <v>1238</v>
      </c>
      <c r="B6" s="139" t="s">
        <v>1289</v>
      </c>
      <c r="C6" s="104">
        <v>24</v>
      </c>
      <c r="D6" s="127"/>
      <c r="E6" s="127"/>
      <c r="F6" s="127"/>
    </row>
    <row r="7" spans="1:7" x14ac:dyDescent="0.25">
      <c r="A7" s="140" t="s">
        <v>1238</v>
      </c>
      <c r="B7" s="136" t="s">
        <v>1292</v>
      </c>
      <c r="C7" s="99">
        <v>14</v>
      </c>
      <c r="D7" s="127"/>
      <c r="E7" s="127"/>
      <c r="F7" s="127"/>
    </row>
    <row r="8" spans="1:7" x14ac:dyDescent="0.25">
      <c r="A8" s="140" t="s">
        <v>1238</v>
      </c>
      <c r="B8" s="141" t="s">
        <v>1291</v>
      </c>
      <c r="C8" s="94">
        <v>12</v>
      </c>
      <c r="D8" s="127"/>
      <c r="E8" s="127"/>
      <c r="F8" s="127"/>
    </row>
    <row r="9" spans="1:7" x14ac:dyDescent="0.25">
      <c r="A9" s="140" t="s">
        <v>1238</v>
      </c>
      <c r="B9" s="141" t="s">
        <v>1290</v>
      </c>
      <c r="C9" s="94">
        <v>11</v>
      </c>
      <c r="D9" s="127"/>
      <c r="E9" s="127"/>
      <c r="F9" s="127"/>
    </row>
    <row r="10" spans="1:7" x14ac:dyDescent="0.25">
      <c r="A10" s="140" t="s">
        <v>1238</v>
      </c>
      <c r="B10" s="144" t="s">
        <v>1289</v>
      </c>
      <c r="C10" s="103">
        <v>11</v>
      </c>
      <c r="D10" s="127"/>
      <c r="E10" s="127"/>
      <c r="F10" s="127"/>
    </row>
    <row r="11" spans="1:7" x14ac:dyDescent="0.25">
      <c r="A11" s="140" t="s">
        <v>1238</v>
      </c>
      <c r="B11" s="145" t="s">
        <v>1085</v>
      </c>
      <c r="C11" s="149">
        <v>11</v>
      </c>
      <c r="D11" s="127"/>
      <c r="E11" s="127"/>
      <c r="F11" s="127"/>
    </row>
    <row r="12" spans="1:7" x14ac:dyDescent="0.25">
      <c r="A12" s="140" t="s">
        <v>1238</v>
      </c>
      <c r="B12" s="139" t="s">
        <v>1288</v>
      </c>
      <c r="C12" s="92">
        <v>11</v>
      </c>
      <c r="D12" s="127"/>
      <c r="E12" s="127"/>
      <c r="F12" s="127"/>
    </row>
    <row r="13" spans="1:7" x14ac:dyDescent="0.25">
      <c r="A13" s="140" t="s">
        <v>1238</v>
      </c>
      <c r="B13" s="139" t="s">
        <v>1155</v>
      </c>
      <c r="C13" s="92">
        <v>11</v>
      </c>
      <c r="D13" s="127"/>
      <c r="E13" s="127"/>
      <c r="F13" s="127"/>
    </row>
    <row r="14" spans="1:7" x14ac:dyDescent="0.25">
      <c r="A14" s="140" t="s">
        <v>1238</v>
      </c>
      <c r="B14" s="139" t="s">
        <v>68</v>
      </c>
      <c r="C14" s="92">
        <v>9</v>
      </c>
      <c r="D14" s="127"/>
      <c r="E14" s="127"/>
      <c r="F14" s="127"/>
    </row>
    <row r="15" spans="1:7" x14ac:dyDescent="0.25">
      <c r="A15" s="140" t="s">
        <v>1238</v>
      </c>
      <c r="B15" s="139" t="s">
        <v>1287</v>
      </c>
      <c r="C15" s="92">
        <v>3</v>
      </c>
      <c r="D15" s="127"/>
      <c r="E15" s="127"/>
      <c r="F15" s="127"/>
    </row>
    <row r="16" spans="1:7" x14ac:dyDescent="0.25">
      <c r="A16" s="140" t="s">
        <v>1238</v>
      </c>
      <c r="B16" s="139" t="s">
        <v>1286</v>
      </c>
      <c r="C16" s="92">
        <v>1</v>
      </c>
      <c r="D16" s="148"/>
      <c r="E16" s="148"/>
      <c r="F16" s="148"/>
      <c r="G16" s="147"/>
    </row>
    <row r="17" spans="1:7" x14ac:dyDescent="0.25">
      <c r="A17" s="6" t="s">
        <v>90</v>
      </c>
      <c r="B17" s="144" t="s">
        <v>1285</v>
      </c>
      <c r="C17" s="103">
        <v>41</v>
      </c>
      <c r="D17" s="148"/>
      <c r="E17" s="148"/>
      <c r="F17" s="148"/>
      <c r="G17" s="147"/>
    </row>
    <row r="18" spans="1:7" x14ac:dyDescent="0.25">
      <c r="A18" s="6" t="s">
        <v>90</v>
      </c>
      <c r="B18" s="139" t="s">
        <v>1284</v>
      </c>
      <c r="C18" s="92">
        <v>39</v>
      </c>
      <c r="D18" s="148"/>
      <c r="E18" s="148"/>
      <c r="F18" s="148"/>
      <c r="G18" s="147"/>
    </row>
    <row r="19" spans="1:7" x14ac:dyDescent="0.25">
      <c r="A19" s="140" t="s">
        <v>90</v>
      </c>
      <c r="B19" s="139" t="s">
        <v>1283</v>
      </c>
      <c r="C19" s="92">
        <v>31</v>
      </c>
      <c r="D19" s="148"/>
      <c r="E19" s="148"/>
      <c r="F19" s="148"/>
      <c r="G19" s="147"/>
    </row>
    <row r="20" spans="1:7" x14ac:dyDescent="0.25">
      <c r="A20" s="140" t="s">
        <v>90</v>
      </c>
      <c r="B20" s="139" t="s">
        <v>858</v>
      </c>
      <c r="C20" s="92">
        <v>30</v>
      </c>
      <c r="D20" s="148"/>
      <c r="E20" s="148"/>
      <c r="F20" s="148"/>
      <c r="G20" s="147"/>
    </row>
    <row r="21" spans="1:7" x14ac:dyDescent="0.25">
      <c r="A21" s="140" t="s">
        <v>90</v>
      </c>
      <c r="B21" s="141" t="s">
        <v>1282</v>
      </c>
      <c r="C21" s="94">
        <v>28</v>
      </c>
      <c r="D21" s="148"/>
      <c r="E21" s="148"/>
      <c r="F21" s="148"/>
      <c r="G21" s="147"/>
    </row>
    <row r="22" spans="1:7" x14ac:dyDescent="0.25">
      <c r="A22" s="140" t="s">
        <v>90</v>
      </c>
      <c r="B22" s="141" t="s">
        <v>1281</v>
      </c>
      <c r="C22" s="94">
        <v>25</v>
      </c>
      <c r="D22" s="148"/>
      <c r="E22" s="148"/>
      <c r="F22" s="148"/>
      <c r="G22" s="147"/>
    </row>
    <row r="23" spans="1:7" x14ac:dyDescent="0.25">
      <c r="A23" s="140" t="s">
        <v>90</v>
      </c>
      <c r="B23" s="141" t="s">
        <v>1280</v>
      </c>
      <c r="C23" s="94">
        <v>23</v>
      </c>
      <c r="D23" s="148"/>
      <c r="E23" s="148"/>
      <c r="F23" s="148"/>
      <c r="G23" s="147"/>
    </row>
    <row r="24" spans="1:7" x14ac:dyDescent="0.25">
      <c r="A24" s="140" t="s">
        <v>90</v>
      </c>
      <c r="B24" s="136" t="s">
        <v>1279</v>
      </c>
      <c r="C24" s="99">
        <v>22</v>
      </c>
      <c r="D24" s="148"/>
      <c r="E24" s="148"/>
      <c r="F24" s="148"/>
      <c r="G24" s="147"/>
    </row>
    <row r="25" spans="1:7" x14ac:dyDescent="0.25">
      <c r="A25" s="140" t="s">
        <v>90</v>
      </c>
      <c r="B25" s="141" t="s">
        <v>1278</v>
      </c>
      <c r="C25" s="94">
        <v>19</v>
      </c>
      <c r="D25" s="127"/>
      <c r="E25" s="127"/>
      <c r="F25" s="127"/>
    </row>
    <row r="26" spans="1:7" x14ac:dyDescent="0.25">
      <c r="A26" s="140" t="s">
        <v>90</v>
      </c>
      <c r="B26" s="144" t="s">
        <v>1277</v>
      </c>
      <c r="C26" s="103">
        <v>19</v>
      </c>
      <c r="D26" s="127"/>
      <c r="E26" s="127"/>
      <c r="F26" s="127"/>
    </row>
    <row r="27" spans="1:7" x14ac:dyDescent="0.25">
      <c r="A27" s="140" t="s">
        <v>90</v>
      </c>
      <c r="B27" s="139" t="s">
        <v>1276</v>
      </c>
      <c r="C27" s="104">
        <v>19</v>
      </c>
      <c r="D27" s="127"/>
      <c r="E27" s="127"/>
      <c r="F27" s="127"/>
    </row>
    <row r="28" spans="1:7" x14ac:dyDescent="0.25">
      <c r="A28" s="140" t="s">
        <v>90</v>
      </c>
      <c r="B28" s="139" t="s">
        <v>1275</v>
      </c>
      <c r="C28" s="92">
        <v>18</v>
      </c>
      <c r="D28" s="127"/>
      <c r="E28" s="127"/>
      <c r="F28" s="127"/>
    </row>
    <row r="29" spans="1:7" x14ac:dyDescent="0.25">
      <c r="A29" s="140" t="s">
        <v>90</v>
      </c>
      <c r="B29" s="141" t="s">
        <v>1274</v>
      </c>
      <c r="C29" s="94">
        <v>17</v>
      </c>
      <c r="D29" s="127"/>
      <c r="E29" s="127"/>
      <c r="F29" s="127"/>
    </row>
    <row r="30" spans="1:7" x14ac:dyDescent="0.25">
      <c r="A30" s="140" t="s">
        <v>90</v>
      </c>
      <c r="B30" s="139" t="s">
        <v>1273</v>
      </c>
      <c r="C30" s="92">
        <v>17</v>
      </c>
      <c r="D30" s="127"/>
      <c r="E30" s="127"/>
      <c r="F30" s="127"/>
    </row>
    <row r="31" spans="1:7" s="27" customFormat="1" x14ac:dyDescent="0.25">
      <c r="A31" s="140" t="s">
        <v>90</v>
      </c>
      <c r="B31" s="136" t="s">
        <v>1272</v>
      </c>
      <c r="C31" s="99">
        <v>16</v>
      </c>
      <c r="D31" s="143"/>
      <c r="E31" s="143"/>
      <c r="F31" s="143"/>
    </row>
    <row r="32" spans="1:7" x14ac:dyDescent="0.25">
      <c r="A32" s="140" t="s">
        <v>90</v>
      </c>
      <c r="B32" s="144" t="s">
        <v>1271</v>
      </c>
      <c r="C32" s="103">
        <v>12</v>
      </c>
      <c r="D32" s="127"/>
      <c r="E32" s="127"/>
      <c r="F32" s="127"/>
    </row>
    <row r="33" spans="1:6" s="27" customFormat="1" x14ac:dyDescent="0.25">
      <c r="A33" s="140" t="s">
        <v>90</v>
      </c>
      <c r="B33" s="139" t="s">
        <v>1270</v>
      </c>
      <c r="C33" s="104">
        <v>11</v>
      </c>
      <c r="D33" s="143"/>
      <c r="E33" s="143"/>
      <c r="F33" s="143"/>
    </row>
    <row r="34" spans="1:6" x14ac:dyDescent="0.25">
      <c r="A34" s="140" t="s">
        <v>90</v>
      </c>
      <c r="B34" s="139" t="s">
        <v>1269</v>
      </c>
      <c r="C34" s="104">
        <v>2</v>
      </c>
      <c r="D34" s="127"/>
      <c r="E34" s="127"/>
      <c r="F34" s="127"/>
    </row>
    <row r="35" spans="1:6" x14ac:dyDescent="0.25">
      <c r="A35" s="140" t="s">
        <v>90</v>
      </c>
      <c r="B35" s="146" t="s">
        <v>1268</v>
      </c>
      <c r="C35" s="92">
        <v>1</v>
      </c>
      <c r="D35" s="127"/>
      <c r="E35" s="127"/>
      <c r="F35" s="127"/>
    </row>
    <row r="36" spans="1:6" x14ac:dyDescent="0.25">
      <c r="A36" s="6" t="s">
        <v>218</v>
      </c>
      <c r="B36" s="144" t="s">
        <v>1267</v>
      </c>
      <c r="C36" s="103">
        <v>39</v>
      </c>
      <c r="D36" s="127"/>
      <c r="E36" s="127"/>
      <c r="F36" s="127"/>
    </row>
    <row r="37" spans="1:6" x14ac:dyDescent="0.25">
      <c r="A37" s="6" t="s">
        <v>218</v>
      </c>
      <c r="B37" s="141" t="s">
        <v>542</v>
      </c>
      <c r="C37" s="94">
        <v>38</v>
      </c>
      <c r="D37" s="127"/>
      <c r="E37" s="127"/>
      <c r="F37" s="127"/>
    </row>
    <row r="38" spans="1:6" x14ac:dyDescent="0.25">
      <c r="A38" s="140" t="s">
        <v>218</v>
      </c>
      <c r="B38" s="141" t="s">
        <v>1266</v>
      </c>
      <c r="C38" s="94">
        <v>21</v>
      </c>
      <c r="D38" s="127"/>
      <c r="E38" s="127"/>
      <c r="F38" s="127"/>
    </row>
    <row r="39" spans="1:6" x14ac:dyDescent="0.25">
      <c r="A39" s="140" t="s">
        <v>218</v>
      </c>
      <c r="B39" s="136" t="s">
        <v>1265</v>
      </c>
      <c r="C39" s="99">
        <v>13</v>
      </c>
      <c r="D39" s="127"/>
      <c r="E39" s="127"/>
      <c r="F39" s="127"/>
    </row>
    <row r="40" spans="1:6" x14ac:dyDescent="0.25">
      <c r="A40" s="140" t="s">
        <v>218</v>
      </c>
      <c r="B40" s="139" t="s">
        <v>1264</v>
      </c>
      <c r="C40" s="104">
        <v>6</v>
      </c>
      <c r="D40" s="127"/>
      <c r="E40" s="127"/>
      <c r="F40" s="127"/>
    </row>
    <row r="41" spans="1:6" x14ac:dyDescent="0.25">
      <c r="A41" s="6" t="s">
        <v>1235</v>
      </c>
      <c r="B41" s="139" t="s">
        <v>1263</v>
      </c>
      <c r="C41" s="92">
        <v>39</v>
      </c>
      <c r="D41" s="127"/>
      <c r="E41" s="127"/>
      <c r="F41" s="127"/>
    </row>
    <row r="42" spans="1:6" x14ac:dyDescent="0.25">
      <c r="A42" s="140" t="s">
        <v>1235</v>
      </c>
      <c r="B42" s="136" t="s">
        <v>1262</v>
      </c>
      <c r="C42" s="99">
        <v>26</v>
      </c>
      <c r="D42" s="127"/>
      <c r="E42" s="127"/>
      <c r="F42" s="127"/>
    </row>
    <row r="43" spans="1:6" ht="30" x14ac:dyDescent="0.25">
      <c r="A43" s="140" t="s">
        <v>1235</v>
      </c>
      <c r="B43" s="142" t="s">
        <v>1261</v>
      </c>
      <c r="C43" s="104">
        <v>21</v>
      </c>
      <c r="D43" s="127"/>
      <c r="E43" s="127"/>
      <c r="F43" s="127"/>
    </row>
    <row r="44" spans="1:6" x14ac:dyDescent="0.25">
      <c r="A44" s="140" t="s">
        <v>1235</v>
      </c>
      <c r="B44" s="136" t="s">
        <v>1260</v>
      </c>
      <c r="C44" s="99">
        <v>11</v>
      </c>
      <c r="D44" s="127"/>
      <c r="E44" s="127"/>
      <c r="F44" s="127"/>
    </row>
    <row r="45" spans="1:6" x14ac:dyDescent="0.25">
      <c r="A45" s="6" t="s">
        <v>30</v>
      </c>
      <c r="B45" s="144" t="s">
        <v>1259</v>
      </c>
      <c r="C45" s="103">
        <v>36</v>
      </c>
      <c r="D45" s="127"/>
      <c r="E45" s="127"/>
      <c r="F45" s="127"/>
    </row>
    <row r="46" spans="1:6" x14ac:dyDescent="0.25">
      <c r="A46" s="140" t="s">
        <v>30</v>
      </c>
      <c r="B46" s="139" t="s">
        <v>1182</v>
      </c>
      <c r="C46" s="92">
        <v>16</v>
      </c>
      <c r="D46" s="127"/>
      <c r="E46" s="127"/>
      <c r="F46" s="127"/>
    </row>
    <row r="47" spans="1:6" x14ac:dyDescent="0.25">
      <c r="A47" s="140" t="s">
        <v>30</v>
      </c>
      <c r="B47" s="139" t="s">
        <v>1258</v>
      </c>
      <c r="C47" s="92">
        <v>15</v>
      </c>
      <c r="D47" s="127"/>
      <c r="E47" s="127"/>
      <c r="F47" s="127"/>
    </row>
    <row r="48" spans="1:6" x14ac:dyDescent="0.25">
      <c r="A48" s="140" t="s">
        <v>30</v>
      </c>
      <c r="B48" s="145" t="s">
        <v>1257</v>
      </c>
      <c r="C48" s="103">
        <v>11</v>
      </c>
      <c r="D48" s="127"/>
      <c r="E48" s="127"/>
      <c r="F48" s="127"/>
    </row>
    <row r="49" spans="1:6" x14ac:dyDescent="0.25">
      <c r="A49" s="140" t="s">
        <v>30</v>
      </c>
      <c r="B49" s="139" t="s">
        <v>1256</v>
      </c>
      <c r="C49" s="92">
        <v>11</v>
      </c>
      <c r="D49" s="127"/>
      <c r="E49" s="127"/>
      <c r="F49" s="127"/>
    </row>
    <row r="50" spans="1:6" x14ac:dyDescent="0.25">
      <c r="A50" s="6" t="s">
        <v>379</v>
      </c>
      <c r="B50" s="144" t="s">
        <v>1255</v>
      </c>
      <c r="C50" s="103">
        <v>42</v>
      </c>
      <c r="D50" s="127"/>
      <c r="E50" s="127"/>
      <c r="F50" s="127"/>
    </row>
    <row r="51" spans="1:6" x14ac:dyDescent="0.25">
      <c r="A51" s="6" t="s">
        <v>379</v>
      </c>
      <c r="B51" s="136" t="s">
        <v>1254</v>
      </c>
      <c r="C51" s="99">
        <v>36</v>
      </c>
      <c r="D51" s="127"/>
      <c r="E51" s="127"/>
      <c r="F51" s="127"/>
    </row>
    <row r="52" spans="1:6" x14ac:dyDescent="0.25">
      <c r="A52" s="140" t="s">
        <v>379</v>
      </c>
      <c r="B52" s="139" t="s">
        <v>1253</v>
      </c>
      <c r="C52" s="104">
        <v>28</v>
      </c>
      <c r="D52" s="127"/>
      <c r="E52" s="127"/>
      <c r="F52" s="127"/>
    </row>
    <row r="53" spans="1:6" x14ac:dyDescent="0.25">
      <c r="A53" s="140" t="s">
        <v>379</v>
      </c>
      <c r="B53" s="139" t="s">
        <v>1252</v>
      </c>
      <c r="C53" s="92">
        <v>26</v>
      </c>
      <c r="D53" s="127"/>
      <c r="E53" s="127"/>
      <c r="F53" s="127"/>
    </row>
    <row r="54" spans="1:6" x14ac:dyDescent="0.25">
      <c r="A54" s="140" t="s">
        <v>379</v>
      </c>
      <c r="B54" s="139" t="s">
        <v>1251</v>
      </c>
      <c r="C54" s="104">
        <v>21</v>
      </c>
      <c r="D54" s="127"/>
      <c r="E54" s="127"/>
      <c r="F54" s="127"/>
    </row>
    <row r="55" spans="1:6" s="27" customFormat="1" x14ac:dyDescent="0.25">
      <c r="A55" s="140" t="s">
        <v>379</v>
      </c>
      <c r="B55" s="139" t="s">
        <v>1250</v>
      </c>
      <c r="C55" s="104">
        <v>18</v>
      </c>
      <c r="D55" s="143"/>
      <c r="E55" s="143"/>
      <c r="F55" s="143"/>
    </row>
    <row r="56" spans="1:6" s="27" customFormat="1" x14ac:dyDescent="0.25">
      <c r="A56" s="140" t="s">
        <v>379</v>
      </c>
      <c r="B56" s="141" t="s">
        <v>1249</v>
      </c>
      <c r="C56" s="103">
        <v>12</v>
      </c>
      <c r="D56" s="143"/>
      <c r="E56" s="143"/>
      <c r="F56" s="143"/>
    </row>
    <row r="57" spans="1:6" s="27" customFormat="1" x14ac:dyDescent="0.25">
      <c r="A57" s="140" t="s">
        <v>379</v>
      </c>
      <c r="B57" s="139" t="s">
        <v>1248</v>
      </c>
      <c r="C57" s="92">
        <v>5</v>
      </c>
    </row>
    <row r="58" spans="1:6" x14ac:dyDescent="0.25">
      <c r="A58" s="140" t="s">
        <v>379</v>
      </c>
      <c r="B58" s="136" t="s">
        <v>1247</v>
      </c>
      <c r="C58" s="99">
        <v>5</v>
      </c>
    </row>
    <row r="59" spans="1:6" x14ac:dyDescent="0.25">
      <c r="A59" s="140" t="s">
        <v>379</v>
      </c>
      <c r="B59" s="110" t="s">
        <v>1246</v>
      </c>
      <c r="C59" s="92">
        <v>2</v>
      </c>
    </row>
    <row r="60" spans="1:6" x14ac:dyDescent="0.25">
      <c r="A60" s="140" t="s">
        <v>139</v>
      </c>
      <c r="B60" s="12" t="s">
        <v>1245</v>
      </c>
      <c r="C60" s="96">
        <v>12</v>
      </c>
    </row>
    <row r="61" spans="1:6" x14ac:dyDescent="0.25">
      <c r="A61" s="140" t="s">
        <v>139</v>
      </c>
      <c r="B61" s="142" t="s">
        <v>1244</v>
      </c>
      <c r="C61" s="92">
        <v>11</v>
      </c>
    </row>
    <row r="62" spans="1:6" x14ac:dyDescent="0.25">
      <c r="A62" s="6" t="s">
        <v>314</v>
      </c>
      <c r="B62" s="141" t="s">
        <v>1243</v>
      </c>
      <c r="C62" s="94">
        <v>54</v>
      </c>
    </row>
    <row r="63" spans="1:6" x14ac:dyDescent="0.25">
      <c r="A63" s="140" t="s">
        <v>314</v>
      </c>
      <c r="B63" s="141" t="s">
        <v>1242</v>
      </c>
      <c r="C63" s="94">
        <v>25</v>
      </c>
    </row>
    <row r="64" spans="1:6" x14ac:dyDescent="0.25">
      <c r="A64" s="140" t="s">
        <v>314</v>
      </c>
      <c r="B64" s="139" t="s">
        <v>1241</v>
      </c>
      <c r="C64" s="92">
        <v>11</v>
      </c>
    </row>
    <row r="65" spans="1:4" x14ac:dyDescent="0.25">
      <c r="A65" s="140" t="s">
        <v>314</v>
      </c>
      <c r="B65" s="136" t="s">
        <v>1240</v>
      </c>
      <c r="C65" s="99">
        <v>4</v>
      </c>
    </row>
    <row r="66" spans="1:4" x14ac:dyDescent="0.25">
      <c r="A66" s="140" t="s">
        <v>314</v>
      </c>
      <c r="B66" s="139" t="s">
        <v>1239</v>
      </c>
      <c r="C66" s="92">
        <v>1</v>
      </c>
    </row>
    <row r="67" spans="1:4" s="1" customFormat="1" x14ac:dyDescent="0.25">
      <c r="B67" s="138" t="s">
        <v>74</v>
      </c>
      <c r="C67" s="91">
        <f>SUM(C3:C66)</f>
        <v>1221</v>
      </c>
    </row>
    <row r="69" spans="1:4" x14ac:dyDescent="0.25">
      <c r="A69" s="1" t="s">
        <v>90</v>
      </c>
      <c r="B69" s="137" t="s">
        <v>1236</v>
      </c>
      <c r="C69" s="91">
        <v>390</v>
      </c>
      <c r="D69" s="16"/>
    </row>
    <row r="70" spans="1:4" x14ac:dyDescent="0.25">
      <c r="A70" s="1" t="s">
        <v>1238</v>
      </c>
      <c r="B70" s="137" t="s">
        <v>1237</v>
      </c>
      <c r="C70" s="91">
        <v>215</v>
      </c>
      <c r="D70" s="16"/>
    </row>
    <row r="71" spans="1:4" x14ac:dyDescent="0.25">
      <c r="A71" s="1" t="s">
        <v>379</v>
      </c>
      <c r="B71" s="137" t="s">
        <v>1233</v>
      </c>
      <c r="C71" s="91">
        <v>195</v>
      </c>
      <c r="D71" s="16"/>
    </row>
    <row r="72" spans="1:4" x14ac:dyDescent="0.25">
      <c r="A72" s="1" t="s">
        <v>218</v>
      </c>
      <c r="B72" s="137" t="s">
        <v>542</v>
      </c>
      <c r="C72" s="91">
        <v>117</v>
      </c>
      <c r="D72" s="16"/>
    </row>
    <row r="73" spans="1:4" x14ac:dyDescent="0.25">
      <c r="A73" s="1" t="s">
        <v>1235</v>
      </c>
      <c r="B73" s="137" t="s">
        <v>1234</v>
      </c>
      <c r="C73" s="91">
        <v>97</v>
      </c>
      <c r="D73" s="16"/>
    </row>
    <row r="74" spans="1:4" x14ac:dyDescent="0.25">
      <c r="A74" s="1" t="s">
        <v>314</v>
      </c>
      <c r="B74" s="137" t="s">
        <v>1232</v>
      </c>
      <c r="C74" s="91">
        <v>95</v>
      </c>
      <c r="D74" s="16"/>
    </row>
    <row r="75" spans="1:4" x14ac:dyDescent="0.25">
      <c r="A75" s="1" t="s">
        <v>30</v>
      </c>
      <c r="B75" s="137" t="s">
        <v>540</v>
      </c>
      <c r="C75" s="91">
        <v>89</v>
      </c>
      <c r="D75" s="16"/>
    </row>
    <row r="76" spans="1:4" x14ac:dyDescent="0.25">
      <c r="A76" s="1" t="s">
        <v>139</v>
      </c>
      <c r="B76" s="137" t="s">
        <v>138</v>
      </c>
      <c r="C76" s="91">
        <v>23</v>
      </c>
      <c r="D76" s="16"/>
    </row>
  </sheetData>
  <sortState ref="A69:C76">
    <sortCondition descending="1" ref="C69"/>
  </sortState>
  <printOptions headings="1" gridLines="1"/>
  <pageMargins left="0.25" right="0.25"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G76"/>
  <sheetViews>
    <sheetView topLeftCell="A46" workbookViewId="0">
      <selection activeCell="B57" sqref="B57"/>
    </sheetView>
  </sheetViews>
  <sheetFormatPr defaultRowHeight="15" x14ac:dyDescent="0.25"/>
  <cols>
    <col min="1" max="1" width="5.7109375" customWidth="1"/>
    <col min="2" max="2" width="65.85546875" style="136" customWidth="1"/>
    <col min="3" max="3" width="8.28515625" style="107" customWidth="1"/>
    <col min="4" max="4" width="7" customWidth="1"/>
    <col min="5" max="7" width="4.42578125" customWidth="1"/>
  </cols>
  <sheetData>
    <row r="1" spans="1:7" x14ac:dyDescent="0.25">
      <c r="B1" s="1" t="s">
        <v>280</v>
      </c>
      <c r="C1" s="113"/>
    </row>
    <row r="2" spans="1:7" ht="24" customHeight="1" x14ac:dyDescent="0.25">
      <c r="A2" s="1" t="s">
        <v>1</v>
      </c>
      <c r="B2" s="152" t="s">
        <v>1296</v>
      </c>
      <c r="C2" s="151" t="s">
        <v>3</v>
      </c>
      <c r="D2" s="150"/>
      <c r="E2" s="150"/>
      <c r="F2" s="150"/>
    </row>
    <row r="3" spans="1:7" ht="12" customHeight="1" x14ac:dyDescent="0.25">
      <c r="A3" s="6" t="s">
        <v>1238</v>
      </c>
      <c r="B3" s="139" t="s">
        <v>1295</v>
      </c>
      <c r="C3" s="92">
        <v>35</v>
      </c>
      <c r="D3" s="150"/>
      <c r="E3" s="150"/>
      <c r="F3" s="150"/>
    </row>
    <row r="4" spans="1:7" x14ac:dyDescent="0.25">
      <c r="A4" s="140" t="s">
        <v>1238</v>
      </c>
      <c r="B4" s="139" t="s">
        <v>1294</v>
      </c>
      <c r="C4" s="104">
        <v>31</v>
      </c>
      <c r="D4" s="127"/>
      <c r="E4" s="127"/>
      <c r="F4" s="127"/>
    </row>
    <row r="5" spans="1:7" x14ac:dyDescent="0.25">
      <c r="A5" s="140" t="s">
        <v>1238</v>
      </c>
      <c r="B5" s="139" t="s">
        <v>1293</v>
      </c>
      <c r="C5" s="92">
        <v>31</v>
      </c>
      <c r="D5" s="127"/>
      <c r="E5" s="127"/>
      <c r="F5" s="127"/>
    </row>
    <row r="6" spans="1:7" x14ac:dyDescent="0.25">
      <c r="A6" s="140" t="s">
        <v>1238</v>
      </c>
      <c r="B6" s="139" t="s">
        <v>1289</v>
      </c>
      <c r="C6" s="104">
        <v>24</v>
      </c>
      <c r="D6" s="127"/>
      <c r="E6" s="127"/>
      <c r="F6" s="127"/>
    </row>
    <row r="7" spans="1:7" x14ac:dyDescent="0.25">
      <c r="A7" s="140" t="s">
        <v>1238</v>
      </c>
      <c r="B7" s="136" t="s">
        <v>1292</v>
      </c>
      <c r="C7" s="99">
        <v>14</v>
      </c>
      <c r="D7" s="127"/>
      <c r="E7" s="127"/>
      <c r="F7" s="127"/>
    </row>
    <row r="8" spans="1:7" x14ac:dyDescent="0.25">
      <c r="A8" s="140" t="s">
        <v>1238</v>
      </c>
      <c r="B8" s="141" t="s">
        <v>1291</v>
      </c>
      <c r="C8" s="94">
        <v>12</v>
      </c>
      <c r="D8" s="127"/>
      <c r="E8" s="127"/>
      <c r="F8" s="127"/>
    </row>
    <row r="9" spans="1:7" x14ac:dyDescent="0.25">
      <c r="A9" s="140" t="s">
        <v>1238</v>
      </c>
      <c r="B9" s="141" t="s">
        <v>1290</v>
      </c>
      <c r="C9" s="94">
        <v>11</v>
      </c>
      <c r="D9" s="127"/>
      <c r="E9" s="127"/>
      <c r="F9" s="127"/>
    </row>
    <row r="10" spans="1:7" x14ac:dyDescent="0.25">
      <c r="A10" s="140" t="s">
        <v>1238</v>
      </c>
      <c r="B10" s="144" t="s">
        <v>1289</v>
      </c>
      <c r="C10" s="103">
        <v>11</v>
      </c>
      <c r="D10" s="127"/>
      <c r="E10" s="127"/>
      <c r="F10" s="127"/>
    </row>
    <row r="11" spans="1:7" x14ac:dyDescent="0.25">
      <c r="A11" s="140" t="s">
        <v>1238</v>
      </c>
      <c r="B11" s="145" t="s">
        <v>1085</v>
      </c>
      <c r="C11" s="149">
        <v>11</v>
      </c>
      <c r="D11" s="127"/>
      <c r="E11" s="127"/>
      <c r="F11" s="127"/>
    </row>
    <row r="12" spans="1:7" x14ac:dyDescent="0.25">
      <c r="A12" s="140" t="s">
        <v>1238</v>
      </c>
      <c r="B12" s="139" t="s">
        <v>1288</v>
      </c>
      <c r="C12" s="92">
        <v>11</v>
      </c>
      <c r="D12" s="127"/>
      <c r="E12" s="127"/>
      <c r="F12" s="127"/>
    </row>
    <row r="13" spans="1:7" x14ac:dyDescent="0.25">
      <c r="A13" s="140" t="s">
        <v>1238</v>
      </c>
      <c r="B13" s="139" t="s">
        <v>1155</v>
      </c>
      <c r="C13" s="92">
        <v>11</v>
      </c>
      <c r="D13" s="127"/>
      <c r="E13" s="127"/>
      <c r="F13" s="127"/>
    </row>
    <row r="14" spans="1:7" x14ac:dyDescent="0.25">
      <c r="A14" s="140" t="s">
        <v>1238</v>
      </c>
      <c r="B14" s="139" t="s">
        <v>68</v>
      </c>
      <c r="C14" s="92">
        <v>9</v>
      </c>
      <c r="D14" s="127"/>
      <c r="E14" s="127"/>
      <c r="F14" s="127"/>
    </row>
    <row r="15" spans="1:7" x14ac:dyDescent="0.25">
      <c r="A15" s="140" t="s">
        <v>1238</v>
      </c>
      <c r="B15" s="139" t="s">
        <v>1287</v>
      </c>
      <c r="C15" s="92">
        <v>3</v>
      </c>
      <c r="D15" s="127"/>
      <c r="E15" s="127"/>
      <c r="F15" s="127"/>
    </row>
    <row r="16" spans="1:7" x14ac:dyDescent="0.25">
      <c r="A16" s="140" t="s">
        <v>1238</v>
      </c>
      <c r="B16" s="139" t="s">
        <v>1286</v>
      </c>
      <c r="C16" s="92">
        <v>1</v>
      </c>
      <c r="D16" s="148"/>
      <c r="E16" s="148"/>
      <c r="F16" s="148"/>
      <c r="G16" s="147"/>
    </row>
    <row r="17" spans="1:7" x14ac:dyDescent="0.25">
      <c r="A17" s="6" t="s">
        <v>90</v>
      </c>
      <c r="B17" s="144" t="s">
        <v>1285</v>
      </c>
      <c r="C17" s="103">
        <v>41</v>
      </c>
      <c r="D17" s="148"/>
      <c r="E17" s="148"/>
      <c r="F17" s="148"/>
      <c r="G17" s="147"/>
    </row>
    <row r="18" spans="1:7" x14ac:dyDescent="0.25">
      <c r="A18" s="6" t="s">
        <v>90</v>
      </c>
      <c r="B18" s="139" t="s">
        <v>1284</v>
      </c>
      <c r="C18" s="92">
        <v>39</v>
      </c>
      <c r="D18" s="148"/>
      <c r="E18" s="148"/>
      <c r="F18" s="148"/>
      <c r="G18" s="147"/>
    </row>
    <row r="19" spans="1:7" x14ac:dyDescent="0.25">
      <c r="A19" s="140" t="s">
        <v>90</v>
      </c>
      <c r="B19" s="139" t="s">
        <v>1283</v>
      </c>
      <c r="C19" s="92">
        <v>31</v>
      </c>
      <c r="D19" s="148"/>
      <c r="E19" s="148"/>
      <c r="F19" s="148"/>
      <c r="G19" s="147"/>
    </row>
    <row r="20" spans="1:7" x14ac:dyDescent="0.25">
      <c r="A20" s="140" t="s">
        <v>90</v>
      </c>
      <c r="B20" s="139" t="s">
        <v>858</v>
      </c>
      <c r="C20" s="92">
        <v>30</v>
      </c>
      <c r="D20" s="148"/>
      <c r="E20" s="148"/>
      <c r="F20" s="148"/>
      <c r="G20" s="147"/>
    </row>
    <row r="21" spans="1:7" x14ac:dyDescent="0.25">
      <c r="A21" s="140" t="s">
        <v>90</v>
      </c>
      <c r="B21" s="141" t="s">
        <v>1282</v>
      </c>
      <c r="C21" s="94">
        <v>28</v>
      </c>
      <c r="D21" s="148"/>
      <c r="E21" s="148"/>
      <c r="F21" s="148"/>
      <c r="G21" s="147"/>
    </row>
    <row r="22" spans="1:7" x14ac:dyDescent="0.25">
      <c r="A22" s="140" t="s">
        <v>90</v>
      </c>
      <c r="B22" s="141" t="s">
        <v>1281</v>
      </c>
      <c r="C22" s="94">
        <v>25</v>
      </c>
      <c r="D22" s="148"/>
      <c r="E22" s="148"/>
      <c r="F22" s="148"/>
      <c r="G22" s="147"/>
    </row>
    <row r="23" spans="1:7" x14ac:dyDescent="0.25">
      <c r="A23" s="140" t="s">
        <v>90</v>
      </c>
      <c r="B23" s="141" t="s">
        <v>1280</v>
      </c>
      <c r="C23" s="94">
        <v>23</v>
      </c>
      <c r="D23" s="148"/>
      <c r="E23" s="148"/>
      <c r="F23" s="148"/>
      <c r="G23" s="147"/>
    </row>
    <row r="24" spans="1:7" x14ac:dyDescent="0.25">
      <c r="A24" s="140" t="s">
        <v>90</v>
      </c>
      <c r="B24" s="136" t="s">
        <v>1279</v>
      </c>
      <c r="C24" s="99">
        <v>22</v>
      </c>
      <c r="D24" s="148"/>
      <c r="E24" s="148"/>
      <c r="F24" s="148"/>
      <c r="G24" s="147"/>
    </row>
    <row r="25" spans="1:7" x14ac:dyDescent="0.25">
      <c r="A25" s="140" t="s">
        <v>90</v>
      </c>
      <c r="B25" s="141" t="s">
        <v>1278</v>
      </c>
      <c r="C25" s="94">
        <v>19</v>
      </c>
      <c r="D25" s="127"/>
      <c r="E25" s="127"/>
      <c r="F25" s="127"/>
    </row>
    <row r="26" spans="1:7" x14ac:dyDescent="0.25">
      <c r="A26" s="140" t="s">
        <v>90</v>
      </c>
      <c r="B26" s="144" t="s">
        <v>1277</v>
      </c>
      <c r="C26" s="103">
        <v>19</v>
      </c>
      <c r="D26" s="127"/>
      <c r="E26" s="127"/>
      <c r="F26" s="127"/>
    </row>
    <row r="27" spans="1:7" x14ac:dyDescent="0.25">
      <c r="A27" s="140" t="s">
        <v>90</v>
      </c>
      <c r="B27" s="139" t="s">
        <v>1276</v>
      </c>
      <c r="C27" s="104">
        <v>19</v>
      </c>
      <c r="D27" s="127"/>
      <c r="E27" s="127"/>
      <c r="F27" s="127"/>
    </row>
    <row r="28" spans="1:7" x14ac:dyDescent="0.25">
      <c r="A28" s="140" t="s">
        <v>90</v>
      </c>
      <c r="B28" s="139" t="s">
        <v>1275</v>
      </c>
      <c r="C28" s="92">
        <v>18</v>
      </c>
      <c r="D28" s="127"/>
      <c r="E28" s="127"/>
      <c r="F28" s="127"/>
    </row>
    <row r="29" spans="1:7" x14ac:dyDescent="0.25">
      <c r="A29" s="140" t="s">
        <v>90</v>
      </c>
      <c r="B29" s="141" t="s">
        <v>1274</v>
      </c>
      <c r="C29" s="94">
        <v>17</v>
      </c>
      <c r="D29" s="127"/>
      <c r="E29" s="127"/>
      <c r="F29" s="127"/>
    </row>
    <row r="30" spans="1:7" x14ac:dyDescent="0.25">
      <c r="A30" s="140" t="s">
        <v>90</v>
      </c>
      <c r="B30" s="139" t="s">
        <v>1273</v>
      </c>
      <c r="C30" s="92">
        <v>17</v>
      </c>
      <c r="D30" s="127"/>
      <c r="E30" s="127"/>
      <c r="F30" s="127"/>
    </row>
    <row r="31" spans="1:7" s="27" customFormat="1" x14ac:dyDescent="0.25">
      <c r="A31" s="140" t="s">
        <v>90</v>
      </c>
      <c r="B31" s="136" t="s">
        <v>1272</v>
      </c>
      <c r="C31" s="99">
        <v>16</v>
      </c>
      <c r="D31" s="143"/>
      <c r="E31" s="143"/>
      <c r="F31" s="143"/>
    </row>
    <row r="32" spans="1:7" x14ac:dyDescent="0.25">
      <c r="A32" s="140" t="s">
        <v>90</v>
      </c>
      <c r="B32" s="144" t="s">
        <v>1271</v>
      </c>
      <c r="C32" s="103">
        <v>12</v>
      </c>
      <c r="D32" s="127"/>
      <c r="E32" s="127"/>
      <c r="F32" s="127"/>
    </row>
    <row r="33" spans="1:6" s="27" customFormat="1" x14ac:dyDescent="0.25">
      <c r="A33" s="140" t="s">
        <v>90</v>
      </c>
      <c r="B33" s="139" t="s">
        <v>1270</v>
      </c>
      <c r="C33" s="104">
        <v>11</v>
      </c>
      <c r="D33" s="143"/>
      <c r="E33" s="143"/>
      <c r="F33" s="143"/>
    </row>
    <row r="34" spans="1:6" x14ac:dyDescent="0.25">
      <c r="A34" s="140" t="s">
        <v>90</v>
      </c>
      <c r="B34" s="139" t="s">
        <v>1269</v>
      </c>
      <c r="C34" s="104">
        <v>2</v>
      </c>
      <c r="D34" s="127"/>
      <c r="E34" s="127"/>
      <c r="F34" s="127"/>
    </row>
    <row r="35" spans="1:6" x14ac:dyDescent="0.25">
      <c r="A35" s="140" t="s">
        <v>90</v>
      </c>
      <c r="B35" s="146" t="s">
        <v>1268</v>
      </c>
      <c r="C35" s="92">
        <v>1</v>
      </c>
      <c r="D35" s="127"/>
      <c r="E35" s="127"/>
      <c r="F35" s="127"/>
    </row>
    <row r="36" spans="1:6" x14ac:dyDescent="0.25">
      <c r="A36" s="6" t="s">
        <v>218</v>
      </c>
      <c r="B36" s="144" t="s">
        <v>1267</v>
      </c>
      <c r="C36" s="103">
        <v>39</v>
      </c>
      <c r="D36" s="127"/>
      <c r="E36" s="127"/>
      <c r="F36" s="127"/>
    </row>
    <row r="37" spans="1:6" x14ac:dyDescent="0.25">
      <c r="A37" s="6" t="s">
        <v>218</v>
      </c>
      <c r="B37" s="141" t="s">
        <v>542</v>
      </c>
      <c r="C37" s="94">
        <v>38</v>
      </c>
      <c r="D37" s="127"/>
      <c r="E37" s="127"/>
      <c r="F37" s="127"/>
    </row>
    <row r="38" spans="1:6" x14ac:dyDescent="0.25">
      <c r="A38" s="140" t="s">
        <v>218</v>
      </c>
      <c r="B38" s="141" t="s">
        <v>1266</v>
      </c>
      <c r="C38" s="94">
        <v>21</v>
      </c>
      <c r="D38" s="127"/>
      <c r="E38" s="127"/>
      <c r="F38" s="127"/>
    </row>
    <row r="39" spans="1:6" x14ac:dyDescent="0.25">
      <c r="A39" s="140" t="s">
        <v>218</v>
      </c>
      <c r="B39" s="136" t="s">
        <v>1265</v>
      </c>
      <c r="C39" s="99">
        <v>13</v>
      </c>
      <c r="D39" s="127"/>
      <c r="E39" s="127"/>
      <c r="F39" s="127"/>
    </row>
    <row r="40" spans="1:6" x14ac:dyDescent="0.25">
      <c r="A40" s="140" t="s">
        <v>218</v>
      </c>
      <c r="B40" s="139" t="s">
        <v>1264</v>
      </c>
      <c r="C40" s="104">
        <v>6</v>
      </c>
      <c r="D40" s="127"/>
      <c r="E40" s="127"/>
      <c r="F40" s="127"/>
    </row>
    <row r="41" spans="1:6" x14ac:dyDescent="0.25">
      <c r="A41" s="6" t="s">
        <v>1235</v>
      </c>
      <c r="B41" s="139" t="s">
        <v>1263</v>
      </c>
      <c r="C41" s="92">
        <v>39</v>
      </c>
      <c r="D41" s="127"/>
      <c r="E41" s="127"/>
      <c r="F41" s="127"/>
    </row>
    <row r="42" spans="1:6" x14ac:dyDescent="0.25">
      <c r="A42" s="140" t="s">
        <v>1235</v>
      </c>
      <c r="B42" s="136" t="s">
        <v>1262</v>
      </c>
      <c r="C42" s="99">
        <v>26</v>
      </c>
      <c r="D42" s="127"/>
      <c r="E42" s="127"/>
      <c r="F42" s="127"/>
    </row>
    <row r="43" spans="1:6" ht="30" x14ac:dyDescent="0.25">
      <c r="A43" s="140" t="s">
        <v>1235</v>
      </c>
      <c r="B43" s="142" t="s">
        <v>1261</v>
      </c>
      <c r="C43" s="104">
        <v>21</v>
      </c>
      <c r="D43" s="127"/>
      <c r="E43" s="127"/>
      <c r="F43" s="127"/>
    </row>
    <row r="44" spans="1:6" x14ac:dyDescent="0.25">
      <c r="A44" s="140" t="s">
        <v>1235</v>
      </c>
      <c r="B44" s="136" t="s">
        <v>1260</v>
      </c>
      <c r="C44" s="99">
        <v>11</v>
      </c>
      <c r="D44" s="127"/>
      <c r="E44" s="127"/>
      <c r="F44" s="127"/>
    </row>
    <row r="45" spans="1:6" x14ac:dyDescent="0.25">
      <c r="A45" s="6" t="s">
        <v>30</v>
      </c>
      <c r="B45" s="144" t="s">
        <v>1259</v>
      </c>
      <c r="C45" s="103">
        <v>36</v>
      </c>
      <c r="D45" s="127"/>
      <c r="E45" s="127"/>
      <c r="F45" s="127"/>
    </row>
    <row r="46" spans="1:6" x14ac:dyDescent="0.25">
      <c r="A46" s="140" t="s">
        <v>30</v>
      </c>
      <c r="B46" s="139" t="s">
        <v>1182</v>
      </c>
      <c r="C46" s="92">
        <v>16</v>
      </c>
      <c r="D46" s="127"/>
      <c r="E46" s="127"/>
      <c r="F46" s="127"/>
    </row>
    <row r="47" spans="1:6" x14ac:dyDescent="0.25">
      <c r="A47" s="140" t="s">
        <v>30</v>
      </c>
      <c r="B47" s="139" t="s">
        <v>1906</v>
      </c>
      <c r="C47" s="92">
        <v>15</v>
      </c>
      <c r="D47" s="127"/>
      <c r="E47" s="127"/>
      <c r="F47" s="127"/>
    </row>
    <row r="48" spans="1:6" x14ac:dyDescent="0.25">
      <c r="A48" s="140" t="s">
        <v>30</v>
      </c>
      <c r="B48" s="145" t="s">
        <v>1257</v>
      </c>
      <c r="C48" s="103">
        <v>11</v>
      </c>
      <c r="D48" s="127"/>
      <c r="E48" s="127"/>
      <c r="F48" s="127"/>
    </row>
    <row r="49" spans="1:6" x14ac:dyDescent="0.25">
      <c r="A49" s="140" t="s">
        <v>30</v>
      </c>
      <c r="B49" s="139" t="s">
        <v>1256</v>
      </c>
      <c r="C49" s="92">
        <v>11</v>
      </c>
      <c r="D49" s="127"/>
      <c r="E49" s="127"/>
      <c r="F49" s="127"/>
    </row>
    <row r="50" spans="1:6" x14ac:dyDescent="0.25">
      <c r="A50" s="6" t="s">
        <v>379</v>
      </c>
      <c r="B50" s="144" t="s">
        <v>1255</v>
      </c>
      <c r="C50" s="103">
        <v>42</v>
      </c>
      <c r="D50" s="127"/>
      <c r="E50" s="127"/>
      <c r="F50" s="127"/>
    </row>
    <row r="51" spans="1:6" x14ac:dyDescent="0.25">
      <c r="A51" s="6" t="s">
        <v>379</v>
      </c>
      <c r="B51" s="136" t="s">
        <v>1254</v>
      </c>
      <c r="C51" s="99">
        <v>36</v>
      </c>
      <c r="D51" s="127"/>
      <c r="E51" s="127"/>
      <c r="F51" s="127"/>
    </row>
    <row r="52" spans="1:6" x14ac:dyDescent="0.25">
      <c r="A52" s="140" t="s">
        <v>379</v>
      </c>
      <c r="B52" s="139" t="s">
        <v>1907</v>
      </c>
      <c r="C52" s="104">
        <v>28</v>
      </c>
      <c r="D52" s="127"/>
      <c r="E52" s="127"/>
      <c r="F52" s="127"/>
    </row>
    <row r="53" spans="1:6" x14ac:dyDescent="0.25">
      <c r="A53" s="140" t="s">
        <v>379</v>
      </c>
      <c r="B53" s="139" t="s">
        <v>1252</v>
      </c>
      <c r="C53" s="92">
        <v>26</v>
      </c>
      <c r="D53" s="127"/>
      <c r="E53" s="127"/>
      <c r="F53" s="127"/>
    </row>
    <row r="54" spans="1:6" x14ac:dyDescent="0.25">
      <c r="A54" s="140" t="s">
        <v>379</v>
      </c>
      <c r="B54" s="139" t="s">
        <v>1251</v>
      </c>
      <c r="C54" s="104">
        <v>21</v>
      </c>
      <c r="D54" s="127"/>
      <c r="E54" s="127"/>
      <c r="F54" s="127"/>
    </row>
    <row r="55" spans="1:6" s="27" customFormat="1" x14ac:dyDescent="0.25">
      <c r="A55" s="140" t="s">
        <v>379</v>
      </c>
      <c r="B55" s="139" t="s">
        <v>1250</v>
      </c>
      <c r="C55" s="104">
        <v>18</v>
      </c>
      <c r="D55" s="143"/>
      <c r="E55" s="143"/>
      <c r="F55" s="143"/>
    </row>
    <row r="56" spans="1:6" s="27" customFormat="1" x14ac:dyDescent="0.25">
      <c r="A56" s="140" t="s">
        <v>379</v>
      </c>
      <c r="B56" s="141" t="s">
        <v>1249</v>
      </c>
      <c r="C56" s="103">
        <v>12</v>
      </c>
      <c r="D56" s="143"/>
      <c r="E56" s="143"/>
      <c r="F56" s="143"/>
    </row>
    <row r="57" spans="1:6" s="27" customFormat="1" x14ac:dyDescent="0.25">
      <c r="A57" s="140" t="s">
        <v>379</v>
      </c>
      <c r="B57" s="139" t="s">
        <v>1248</v>
      </c>
      <c r="C57" s="92">
        <v>5</v>
      </c>
    </row>
    <row r="58" spans="1:6" x14ac:dyDescent="0.25">
      <c r="A58" s="140" t="s">
        <v>379</v>
      </c>
      <c r="B58" s="136" t="s">
        <v>1247</v>
      </c>
      <c r="C58" s="99">
        <v>5</v>
      </c>
    </row>
    <row r="59" spans="1:6" x14ac:dyDescent="0.25">
      <c r="A59" s="140" t="s">
        <v>379</v>
      </c>
      <c r="B59" s="110" t="s">
        <v>1246</v>
      </c>
      <c r="C59" s="92">
        <v>2</v>
      </c>
    </row>
    <row r="60" spans="1:6" x14ac:dyDescent="0.25">
      <c r="A60" s="140" t="s">
        <v>139</v>
      </c>
      <c r="B60" s="12" t="s">
        <v>1245</v>
      </c>
      <c r="C60" s="96">
        <v>12</v>
      </c>
    </row>
    <row r="61" spans="1:6" x14ac:dyDescent="0.25">
      <c r="A61" s="140" t="s">
        <v>139</v>
      </c>
      <c r="B61" s="142" t="s">
        <v>1244</v>
      </c>
      <c r="C61" s="92">
        <v>11</v>
      </c>
    </row>
    <row r="62" spans="1:6" x14ac:dyDescent="0.25">
      <c r="A62" s="6" t="s">
        <v>314</v>
      </c>
      <c r="B62" s="141" t="s">
        <v>1243</v>
      </c>
      <c r="C62" s="94">
        <v>54</v>
      </c>
    </row>
    <row r="63" spans="1:6" x14ac:dyDescent="0.25">
      <c r="A63" s="140" t="s">
        <v>314</v>
      </c>
      <c r="B63" s="141" t="s">
        <v>1242</v>
      </c>
      <c r="C63" s="94">
        <v>25</v>
      </c>
    </row>
    <row r="64" spans="1:6" x14ac:dyDescent="0.25">
      <c r="A64" s="140" t="s">
        <v>314</v>
      </c>
      <c r="B64" s="139" t="s">
        <v>1241</v>
      </c>
      <c r="C64" s="92">
        <v>11</v>
      </c>
    </row>
    <row r="65" spans="1:4" x14ac:dyDescent="0.25">
      <c r="A65" s="140" t="s">
        <v>314</v>
      </c>
      <c r="B65" s="136" t="s">
        <v>1240</v>
      </c>
      <c r="C65" s="99">
        <v>4</v>
      </c>
    </row>
    <row r="66" spans="1:4" x14ac:dyDescent="0.25">
      <c r="A66" s="140" t="s">
        <v>314</v>
      </c>
      <c r="B66" s="139" t="s">
        <v>1239</v>
      </c>
      <c r="C66" s="92">
        <v>1</v>
      </c>
    </row>
    <row r="67" spans="1:4" s="1" customFormat="1" x14ac:dyDescent="0.25">
      <c r="B67" s="138" t="s">
        <v>74</v>
      </c>
      <c r="C67" s="91">
        <f>SUM(C3:C66)</f>
        <v>1221</v>
      </c>
    </row>
    <row r="69" spans="1:4" x14ac:dyDescent="0.25">
      <c r="A69" s="1" t="s">
        <v>139</v>
      </c>
      <c r="B69" s="137" t="s">
        <v>138</v>
      </c>
      <c r="C69" s="91">
        <v>23</v>
      </c>
      <c r="D69" s="16"/>
    </row>
    <row r="70" spans="1:4" x14ac:dyDescent="0.25">
      <c r="A70" s="1" t="s">
        <v>30</v>
      </c>
      <c r="B70" s="137" t="s">
        <v>540</v>
      </c>
      <c r="C70" s="91">
        <v>89</v>
      </c>
      <c r="D70" s="16"/>
    </row>
    <row r="71" spans="1:4" x14ac:dyDescent="0.25">
      <c r="A71" s="1" t="s">
        <v>314</v>
      </c>
      <c r="B71" s="137" t="s">
        <v>1898</v>
      </c>
      <c r="C71" s="91">
        <v>95</v>
      </c>
      <c r="D71" s="16"/>
    </row>
    <row r="72" spans="1:4" x14ac:dyDescent="0.25">
      <c r="A72" s="1" t="s">
        <v>1235</v>
      </c>
      <c r="B72" s="137" t="s">
        <v>1896</v>
      </c>
      <c r="C72" s="91">
        <v>97</v>
      </c>
      <c r="D72" s="16"/>
    </row>
    <row r="73" spans="1:4" x14ac:dyDescent="0.25">
      <c r="A73" s="1" t="s">
        <v>218</v>
      </c>
      <c r="B73" s="137" t="s">
        <v>542</v>
      </c>
      <c r="C73" s="91">
        <v>117</v>
      </c>
      <c r="D73" s="16"/>
    </row>
    <row r="74" spans="1:4" x14ac:dyDescent="0.25">
      <c r="A74" s="1" t="s">
        <v>379</v>
      </c>
      <c r="B74" s="137" t="s">
        <v>1897</v>
      </c>
      <c r="C74" s="91">
        <v>195</v>
      </c>
      <c r="D74" s="16"/>
    </row>
    <row r="75" spans="1:4" x14ac:dyDescent="0.25">
      <c r="A75" s="1" t="s">
        <v>1238</v>
      </c>
      <c r="B75" s="137" t="s">
        <v>1895</v>
      </c>
      <c r="C75" s="91">
        <v>215</v>
      </c>
      <c r="D75" s="16"/>
    </row>
    <row r="76" spans="1:4" x14ac:dyDescent="0.25">
      <c r="A76" s="1" t="s">
        <v>90</v>
      </c>
      <c r="B76" s="137" t="s">
        <v>1894</v>
      </c>
      <c r="C76" s="91">
        <v>390</v>
      </c>
      <c r="D76" s="16"/>
    </row>
  </sheetData>
  <sortState ref="A69:C76">
    <sortCondition ref="C69"/>
  </sortState>
  <printOptions headings="1" gridLines="1"/>
  <pageMargins left="0.25" right="0.25"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D210"/>
  <sheetViews>
    <sheetView showWhiteSpace="0" zoomScaleNormal="100" zoomScalePageLayoutView="115" workbookViewId="0">
      <pane ySplit="2" topLeftCell="A3" activePane="bottomLeft" state="frozen"/>
      <selection pane="bottomLeft" activeCell="A3" sqref="A3"/>
    </sheetView>
  </sheetViews>
  <sheetFormatPr defaultRowHeight="15" x14ac:dyDescent="0.25"/>
  <cols>
    <col min="1" max="1" width="6" customWidth="1"/>
    <col min="2" max="2" width="71.140625" customWidth="1"/>
    <col min="3" max="3" width="7.85546875" customWidth="1"/>
  </cols>
  <sheetData>
    <row r="1" spans="1:3" x14ac:dyDescent="0.25">
      <c r="B1" s="1" t="s">
        <v>1987</v>
      </c>
    </row>
    <row r="2" spans="1:3" ht="30" x14ac:dyDescent="0.25">
      <c r="A2" s="28" t="s">
        <v>1</v>
      </c>
      <c r="B2" s="192" t="s">
        <v>1988</v>
      </c>
      <c r="C2" s="20" t="s">
        <v>3</v>
      </c>
    </row>
    <row r="3" spans="1:3" x14ac:dyDescent="0.25">
      <c r="A3" s="4"/>
      <c r="B3" s="134" t="s">
        <v>1298</v>
      </c>
      <c r="C3" s="4"/>
    </row>
    <row r="4" spans="1:3" x14ac:dyDescent="0.25">
      <c r="A4" s="4" t="s">
        <v>816</v>
      </c>
      <c r="B4" s="4" t="s">
        <v>1299</v>
      </c>
      <c r="C4" s="4">
        <v>59</v>
      </c>
    </row>
    <row r="5" spans="1:3" x14ac:dyDescent="0.25">
      <c r="A5" s="4" t="s">
        <v>816</v>
      </c>
      <c r="B5" s="4" t="s">
        <v>1300</v>
      </c>
      <c r="C5" s="4">
        <v>36</v>
      </c>
    </row>
    <row r="6" spans="1:3" x14ac:dyDescent="0.25">
      <c r="A6" s="4" t="s">
        <v>816</v>
      </c>
      <c r="B6" s="4" t="s">
        <v>1301</v>
      </c>
      <c r="C6" s="4">
        <v>24</v>
      </c>
    </row>
    <row r="7" spans="1:3" x14ac:dyDescent="0.25">
      <c r="A7" s="4" t="s">
        <v>1023</v>
      </c>
      <c r="B7" s="4" t="s">
        <v>1302</v>
      </c>
      <c r="C7" s="4">
        <v>10</v>
      </c>
    </row>
    <row r="8" spans="1:3" x14ac:dyDescent="0.25">
      <c r="A8" s="4" t="s">
        <v>314</v>
      </c>
      <c r="B8" s="4" t="s">
        <v>1012</v>
      </c>
      <c r="C8" s="4">
        <v>5</v>
      </c>
    </row>
    <row r="9" spans="1:3" x14ac:dyDescent="0.25">
      <c r="A9" s="4" t="s">
        <v>314</v>
      </c>
      <c r="B9" s="4" t="s">
        <v>342</v>
      </c>
      <c r="C9" s="4">
        <v>5</v>
      </c>
    </row>
    <row r="10" spans="1:3" x14ac:dyDescent="0.25">
      <c r="A10" s="4" t="s">
        <v>314</v>
      </c>
      <c r="B10" s="4" t="s">
        <v>1303</v>
      </c>
      <c r="C10" s="4">
        <v>5</v>
      </c>
    </row>
    <row r="11" spans="1:3" x14ac:dyDescent="0.25">
      <c r="A11" s="4" t="s">
        <v>314</v>
      </c>
      <c r="B11" s="4" t="s">
        <v>1142</v>
      </c>
      <c r="C11" s="4">
        <v>5</v>
      </c>
    </row>
    <row r="12" spans="1:3" x14ac:dyDescent="0.25">
      <c r="A12" s="4" t="s">
        <v>314</v>
      </c>
      <c r="B12" s="4" t="s">
        <v>1304</v>
      </c>
      <c r="C12" s="4">
        <v>2</v>
      </c>
    </row>
    <row r="13" spans="1:3" x14ac:dyDescent="0.25">
      <c r="A13" s="4" t="s">
        <v>314</v>
      </c>
      <c r="B13" s="4" t="s">
        <v>1155</v>
      </c>
      <c r="C13" s="4">
        <v>2</v>
      </c>
    </row>
    <row r="14" spans="1:3" x14ac:dyDescent="0.25">
      <c r="A14" s="4" t="s">
        <v>314</v>
      </c>
      <c r="B14" s="4" t="s">
        <v>1305</v>
      </c>
      <c r="C14" s="4">
        <v>1</v>
      </c>
    </row>
    <row r="15" spans="1:3" x14ac:dyDescent="0.25">
      <c r="A15" s="4"/>
      <c r="B15" s="28" t="s">
        <v>74</v>
      </c>
      <c r="C15" s="28">
        <f>SUM(C4:C14)</f>
        <v>154</v>
      </c>
    </row>
    <row r="16" spans="1:3" x14ac:dyDescent="0.25">
      <c r="A16" s="4"/>
      <c r="B16" s="28"/>
      <c r="C16" s="28"/>
    </row>
    <row r="17" spans="1:4" x14ac:dyDescent="0.25">
      <c r="A17" s="28" t="s">
        <v>816</v>
      </c>
      <c r="B17" s="28" t="s">
        <v>1306</v>
      </c>
      <c r="C17" s="28">
        <f>SUM(C4:C6)</f>
        <v>119</v>
      </c>
      <c r="D17" s="16">
        <f>C17/C15</f>
        <v>0.77272727272727271</v>
      </c>
    </row>
    <row r="18" spans="1:4" x14ac:dyDescent="0.25">
      <c r="A18" s="28" t="s">
        <v>1023</v>
      </c>
      <c r="B18" s="28" t="s">
        <v>1307</v>
      </c>
      <c r="C18" s="28">
        <f>SUM(C7:C7)</f>
        <v>10</v>
      </c>
      <c r="D18" s="16">
        <f>C18/C15</f>
        <v>6.4935064935064929E-2</v>
      </c>
    </row>
    <row r="19" spans="1:4" x14ac:dyDescent="0.25">
      <c r="A19" s="28" t="s">
        <v>314</v>
      </c>
      <c r="B19" s="28" t="s">
        <v>1308</v>
      </c>
      <c r="C19" s="28">
        <f>SUM(C8:C14)</f>
        <v>25</v>
      </c>
      <c r="D19" s="16">
        <f>C19/C15</f>
        <v>0.16233766233766234</v>
      </c>
    </row>
    <row r="20" spans="1:4" x14ac:dyDescent="0.25">
      <c r="A20" s="4"/>
      <c r="B20" s="4"/>
      <c r="C20" s="4"/>
    </row>
    <row r="21" spans="1:4" s="1" customFormat="1" x14ac:dyDescent="0.25">
      <c r="A21" s="28" t="s">
        <v>1</v>
      </c>
      <c r="B21" s="193" t="s">
        <v>1309</v>
      </c>
      <c r="C21" s="20" t="s">
        <v>3</v>
      </c>
    </row>
    <row r="22" spans="1:4" x14ac:dyDescent="0.25">
      <c r="A22" s="4" t="s">
        <v>816</v>
      </c>
      <c r="B22" s="4" t="s">
        <v>1310</v>
      </c>
      <c r="C22" s="4">
        <v>71</v>
      </c>
    </row>
    <row r="23" spans="1:4" x14ac:dyDescent="0.25">
      <c r="A23" s="4" t="s">
        <v>816</v>
      </c>
      <c r="B23" s="124" t="s">
        <v>1311</v>
      </c>
      <c r="C23" s="4">
        <v>21</v>
      </c>
    </row>
    <row r="24" spans="1:4" ht="13.9" customHeight="1" x14ac:dyDescent="0.25">
      <c r="A24" s="4" t="s">
        <v>1023</v>
      </c>
      <c r="B24" s="4" t="s">
        <v>1302</v>
      </c>
      <c r="C24" s="4">
        <v>11</v>
      </c>
    </row>
    <row r="25" spans="1:4" x14ac:dyDescent="0.25">
      <c r="A25" s="4" t="s">
        <v>314</v>
      </c>
      <c r="B25" s="124" t="s">
        <v>1009</v>
      </c>
      <c r="C25" s="4">
        <v>9</v>
      </c>
    </row>
    <row r="26" spans="1:4" x14ac:dyDescent="0.25">
      <c r="A26" s="4" t="s">
        <v>314</v>
      </c>
      <c r="B26" s="4" t="s">
        <v>1312</v>
      </c>
      <c r="C26" s="4">
        <v>8</v>
      </c>
    </row>
    <row r="27" spans="1:4" x14ac:dyDescent="0.25">
      <c r="A27" s="4" t="s">
        <v>816</v>
      </c>
      <c r="B27" s="4" t="s">
        <v>1313</v>
      </c>
      <c r="C27" s="4">
        <v>5</v>
      </c>
    </row>
    <row r="28" spans="1:4" x14ac:dyDescent="0.25">
      <c r="A28" s="4" t="s">
        <v>314</v>
      </c>
      <c r="B28" s="4" t="s">
        <v>1314</v>
      </c>
      <c r="C28" s="4">
        <v>3</v>
      </c>
    </row>
    <row r="29" spans="1:4" x14ac:dyDescent="0.25">
      <c r="A29" s="4" t="s">
        <v>314</v>
      </c>
      <c r="B29" s="4" t="s">
        <v>1142</v>
      </c>
      <c r="C29" s="4">
        <v>1</v>
      </c>
    </row>
    <row r="30" spans="1:4" x14ac:dyDescent="0.25">
      <c r="A30" s="4"/>
      <c r="B30" s="28" t="s">
        <v>74</v>
      </c>
      <c r="C30" s="28">
        <f>SUM(C22:C29)</f>
        <v>129</v>
      </c>
    </row>
    <row r="31" spans="1:4" x14ac:dyDescent="0.25">
      <c r="A31" s="4"/>
      <c r="B31" s="28"/>
      <c r="C31" s="28"/>
    </row>
    <row r="32" spans="1:4" x14ac:dyDescent="0.25">
      <c r="A32" s="4" t="s">
        <v>816</v>
      </c>
      <c r="B32" s="28" t="s">
        <v>1306</v>
      </c>
      <c r="C32" s="28">
        <f>SUM(C22:C23)</f>
        <v>92</v>
      </c>
      <c r="D32" s="16">
        <f>C32/C30</f>
        <v>0.71317829457364346</v>
      </c>
    </row>
    <row r="33" spans="1:4" x14ac:dyDescent="0.25">
      <c r="A33" s="4" t="s">
        <v>1023</v>
      </c>
      <c r="B33" s="28" t="s">
        <v>1315</v>
      </c>
      <c r="C33" s="28">
        <f>SUM(C24:C24)</f>
        <v>11</v>
      </c>
      <c r="D33" s="16">
        <f>C33/C30</f>
        <v>8.5271317829457363E-2</v>
      </c>
    </row>
    <row r="34" spans="1:4" x14ac:dyDescent="0.25">
      <c r="A34" s="4" t="s">
        <v>314</v>
      </c>
      <c r="B34" s="28" t="s">
        <v>1316</v>
      </c>
      <c r="C34" s="28">
        <f>SUM(C25:C29)</f>
        <v>26</v>
      </c>
      <c r="D34" s="16">
        <f>C34/C30</f>
        <v>0.20155038759689922</v>
      </c>
    </row>
    <row r="35" spans="1:4" x14ac:dyDescent="0.25">
      <c r="A35" s="4"/>
      <c r="B35" s="4"/>
      <c r="C35" s="4"/>
    </row>
    <row r="36" spans="1:4" s="1" customFormat="1" x14ac:dyDescent="0.25">
      <c r="A36" s="28" t="s">
        <v>1</v>
      </c>
      <c r="B36" s="193" t="s">
        <v>1317</v>
      </c>
      <c r="C36" s="20" t="s">
        <v>3</v>
      </c>
    </row>
    <row r="37" spans="1:4" x14ac:dyDescent="0.25">
      <c r="A37" s="4" t="s">
        <v>816</v>
      </c>
      <c r="B37" s="4" t="s">
        <v>1318</v>
      </c>
      <c r="C37" s="4">
        <v>56</v>
      </c>
    </row>
    <row r="38" spans="1:4" x14ac:dyDescent="0.25">
      <c r="A38" s="4" t="s">
        <v>816</v>
      </c>
      <c r="B38" s="4" t="s">
        <v>283</v>
      </c>
      <c r="C38" s="4">
        <v>38</v>
      </c>
    </row>
    <row r="39" spans="1:4" x14ac:dyDescent="0.25">
      <c r="A39" s="4" t="s">
        <v>816</v>
      </c>
      <c r="B39" s="4" t="s">
        <v>1311</v>
      </c>
      <c r="C39" s="4">
        <v>19</v>
      </c>
    </row>
    <row r="40" spans="1:4" ht="30" x14ac:dyDescent="0.25">
      <c r="A40" s="4" t="s">
        <v>291</v>
      </c>
      <c r="B40" s="22" t="s">
        <v>1319</v>
      </c>
      <c r="C40" s="4">
        <v>12</v>
      </c>
    </row>
    <row r="41" spans="1:4" x14ac:dyDescent="0.25">
      <c r="A41" s="4" t="s">
        <v>90</v>
      </c>
      <c r="B41" s="4" t="s">
        <v>1320</v>
      </c>
      <c r="C41" s="4">
        <v>27</v>
      </c>
    </row>
    <row r="42" spans="1:4" x14ac:dyDescent="0.25">
      <c r="A42" s="4" t="s">
        <v>90</v>
      </c>
      <c r="B42" s="4" t="s">
        <v>1321</v>
      </c>
      <c r="C42" s="4">
        <v>13</v>
      </c>
    </row>
    <row r="43" spans="1:4" x14ac:dyDescent="0.25">
      <c r="A43" s="4" t="s">
        <v>90</v>
      </c>
      <c r="B43" s="4" t="s">
        <v>1322</v>
      </c>
      <c r="C43" s="4">
        <v>10</v>
      </c>
    </row>
    <row r="44" spans="1:4" x14ac:dyDescent="0.25">
      <c r="A44" s="4" t="s">
        <v>1023</v>
      </c>
      <c r="B44" s="4" t="s">
        <v>1302</v>
      </c>
      <c r="C44" s="4">
        <v>7</v>
      </c>
    </row>
    <row r="45" spans="1:4" x14ac:dyDescent="0.25">
      <c r="A45" s="4" t="s">
        <v>310</v>
      </c>
      <c r="B45" s="4" t="s">
        <v>1009</v>
      </c>
      <c r="C45" s="4">
        <v>15</v>
      </c>
    </row>
    <row r="46" spans="1:4" x14ac:dyDescent="0.25">
      <c r="A46" s="4" t="s">
        <v>310</v>
      </c>
      <c r="B46" s="4" t="s">
        <v>1323</v>
      </c>
      <c r="C46" s="4">
        <v>9</v>
      </c>
    </row>
    <row r="47" spans="1:4" x14ac:dyDescent="0.25">
      <c r="A47" s="4" t="s">
        <v>310</v>
      </c>
      <c r="B47" s="4" t="s">
        <v>1324</v>
      </c>
      <c r="C47" s="4">
        <v>3</v>
      </c>
    </row>
    <row r="48" spans="1:4" x14ac:dyDescent="0.25">
      <c r="A48" s="4" t="s">
        <v>310</v>
      </c>
      <c r="B48" s="4" t="s">
        <v>1142</v>
      </c>
      <c r="C48" s="4">
        <v>2</v>
      </c>
    </row>
    <row r="49" spans="1:4" s="1" customFormat="1" x14ac:dyDescent="0.25">
      <c r="A49" s="28"/>
      <c r="B49" s="28" t="s">
        <v>74</v>
      </c>
      <c r="C49" s="28">
        <f>SUM(C37:C48)</f>
        <v>211</v>
      </c>
    </row>
    <row r="50" spans="1:4" s="1" customFormat="1" x14ac:dyDescent="0.25">
      <c r="A50" s="28"/>
      <c r="B50" s="28"/>
      <c r="C50" s="28"/>
    </row>
    <row r="51" spans="1:4" s="1" customFormat="1" x14ac:dyDescent="0.25">
      <c r="A51" s="28" t="s">
        <v>816</v>
      </c>
      <c r="B51" s="28" t="s">
        <v>1325</v>
      </c>
      <c r="C51" s="28">
        <f>SUM(C37:C39)</f>
        <v>113</v>
      </c>
      <c r="D51" s="16">
        <f>C51/C49</f>
        <v>0.53554502369668244</v>
      </c>
    </row>
    <row r="52" spans="1:4" s="1" customFormat="1" x14ac:dyDescent="0.25">
      <c r="A52" s="28" t="s">
        <v>291</v>
      </c>
      <c r="B52" s="28" t="s">
        <v>1326</v>
      </c>
      <c r="C52" s="28">
        <f>SUM(C40:C40)</f>
        <v>12</v>
      </c>
      <c r="D52" s="16">
        <f>C52/C49</f>
        <v>5.6872037914691941E-2</v>
      </c>
    </row>
    <row r="53" spans="1:4" s="1" customFormat="1" x14ac:dyDescent="0.25">
      <c r="A53" s="28" t="s">
        <v>90</v>
      </c>
      <c r="B53" s="28" t="s">
        <v>1327</v>
      </c>
      <c r="C53" s="28">
        <f>SUM(C41:C43)</f>
        <v>50</v>
      </c>
      <c r="D53" s="16">
        <f>C53/C49</f>
        <v>0.23696682464454977</v>
      </c>
    </row>
    <row r="54" spans="1:4" s="1" customFormat="1" x14ac:dyDescent="0.25">
      <c r="A54" s="28" t="s">
        <v>1023</v>
      </c>
      <c r="B54" s="28" t="s">
        <v>1328</v>
      </c>
      <c r="C54" s="28">
        <f>SUM(C44:C44)</f>
        <v>7</v>
      </c>
      <c r="D54" s="16">
        <f>C54/C49</f>
        <v>3.3175355450236969E-2</v>
      </c>
    </row>
    <row r="55" spans="1:4" s="1" customFormat="1" x14ac:dyDescent="0.25">
      <c r="A55" s="28" t="s">
        <v>310</v>
      </c>
      <c r="B55" s="28" t="s">
        <v>1329</v>
      </c>
      <c r="C55" s="28">
        <f>SUM(C45:C48)</f>
        <v>29</v>
      </c>
      <c r="D55" s="16">
        <f>C55/C49</f>
        <v>0.13744075829383887</v>
      </c>
    </row>
    <row r="56" spans="1:4" s="1" customFormat="1" x14ac:dyDescent="0.25">
      <c r="A56" s="28"/>
      <c r="B56" s="28"/>
      <c r="C56" s="28"/>
    </row>
    <row r="57" spans="1:4" x14ac:dyDescent="0.25">
      <c r="A57" s="4"/>
      <c r="B57" s="4"/>
      <c r="C57" s="4"/>
    </row>
    <row r="58" spans="1:4" s="1" customFormat="1" x14ac:dyDescent="0.25">
      <c r="A58" s="28" t="s">
        <v>1</v>
      </c>
      <c r="B58" s="193" t="s">
        <v>1330</v>
      </c>
      <c r="C58" s="20" t="s">
        <v>3</v>
      </c>
    </row>
    <row r="59" spans="1:4" x14ac:dyDescent="0.25">
      <c r="A59" s="4" t="s">
        <v>816</v>
      </c>
      <c r="B59" s="4" t="s">
        <v>1331</v>
      </c>
      <c r="C59" s="4">
        <v>37</v>
      </c>
    </row>
    <row r="60" spans="1:4" x14ac:dyDescent="0.25">
      <c r="A60" s="4" t="s">
        <v>816</v>
      </c>
      <c r="B60" s="124" t="s">
        <v>1311</v>
      </c>
      <c r="C60" s="4">
        <v>25</v>
      </c>
    </row>
    <row r="61" spans="1:4" x14ac:dyDescent="0.25">
      <c r="A61" s="4" t="s">
        <v>142</v>
      </c>
      <c r="B61" s="4" t="s">
        <v>1332</v>
      </c>
      <c r="C61" s="4">
        <v>54</v>
      </c>
    </row>
    <row r="62" spans="1:4" x14ac:dyDescent="0.25">
      <c r="A62" s="4" t="s">
        <v>284</v>
      </c>
      <c r="B62" s="22" t="s">
        <v>1333</v>
      </c>
      <c r="C62" s="4">
        <v>33</v>
      </c>
    </row>
    <row r="63" spans="1:4" x14ac:dyDescent="0.25">
      <c r="A63" s="4" t="s">
        <v>284</v>
      </c>
      <c r="B63" s="4" t="s">
        <v>1334</v>
      </c>
      <c r="C63" s="4">
        <v>21</v>
      </c>
    </row>
    <row r="64" spans="1:4" ht="45" x14ac:dyDescent="0.25">
      <c r="A64" s="4" t="s">
        <v>284</v>
      </c>
      <c r="B64" s="22" t="s">
        <v>1335</v>
      </c>
      <c r="C64" s="4">
        <v>21</v>
      </c>
    </row>
    <row r="65" spans="1:4" ht="60" x14ac:dyDescent="0.25">
      <c r="A65" s="4" t="s">
        <v>284</v>
      </c>
      <c r="B65" s="22" t="s">
        <v>1336</v>
      </c>
      <c r="C65" s="4">
        <v>1</v>
      </c>
    </row>
    <row r="66" spans="1:4" x14ac:dyDescent="0.25">
      <c r="A66" s="4" t="s">
        <v>1023</v>
      </c>
      <c r="B66" s="4" t="s">
        <v>1337</v>
      </c>
      <c r="C66" s="4">
        <v>13</v>
      </c>
    </row>
    <row r="67" spans="1:4" x14ac:dyDescent="0.25">
      <c r="A67" s="4" t="s">
        <v>310</v>
      </c>
      <c r="B67" s="124" t="s">
        <v>1009</v>
      </c>
      <c r="C67" s="4">
        <v>7</v>
      </c>
    </row>
    <row r="68" spans="1:4" x14ac:dyDescent="0.25">
      <c r="A68" s="4" t="s">
        <v>310</v>
      </c>
      <c r="B68" s="4" t="s">
        <v>1338</v>
      </c>
      <c r="C68" s="4">
        <v>4</v>
      </c>
    </row>
    <row r="69" spans="1:4" x14ac:dyDescent="0.25">
      <c r="A69" s="4" t="s">
        <v>310</v>
      </c>
      <c r="B69" s="4" t="s">
        <v>1152</v>
      </c>
      <c r="C69" s="4">
        <v>4</v>
      </c>
    </row>
    <row r="70" spans="1:4" x14ac:dyDescent="0.25">
      <c r="A70" s="4" t="s">
        <v>310</v>
      </c>
      <c r="B70" s="4" t="s">
        <v>1339</v>
      </c>
      <c r="C70" s="4">
        <v>2</v>
      </c>
    </row>
    <row r="71" spans="1:4" x14ac:dyDescent="0.25">
      <c r="A71" s="4"/>
      <c r="B71" s="28" t="s">
        <v>74</v>
      </c>
      <c r="C71" s="28">
        <f>SUM(C59:C70)</f>
        <v>222</v>
      </c>
    </row>
    <row r="72" spans="1:4" x14ac:dyDescent="0.25">
      <c r="A72" s="4"/>
      <c r="B72" s="28"/>
      <c r="C72" s="28"/>
    </row>
    <row r="73" spans="1:4" x14ac:dyDescent="0.25">
      <c r="A73" s="4" t="s">
        <v>816</v>
      </c>
      <c r="B73" s="28" t="s">
        <v>1340</v>
      </c>
      <c r="C73" s="28">
        <f>SUM(C59:C60)</f>
        <v>62</v>
      </c>
      <c r="D73" s="16">
        <f>C73/C71</f>
        <v>0.27927927927927926</v>
      </c>
    </row>
    <row r="74" spans="1:4" x14ac:dyDescent="0.25">
      <c r="A74" s="4" t="s">
        <v>142</v>
      </c>
      <c r="B74" s="28" t="s">
        <v>381</v>
      </c>
      <c r="C74" s="28">
        <f>SUM(C61:C61)</f>
        <v>54</v>
      </c>
      <c r="D74" s="16">
        <f>C74/C71</f>
        <v>0.24324324324324326</v>
      </c>
    </row>
    <row r="75" spans="1:4" x14ac:dyDescent="0.25">
      <c r="A75" s="4" t="s">
        <v>284</v>
      </c>
      <c r="B75" s="28" t="s">
        <v>1341</v>
      </c>
      <c r="C75" s="28">
        <f>SUM(C62:C65)</f>
        <v>76</v>
      </c>
      <c r="D75" s="16">
        <f>C75/C71</f>
        <v>0.34234234234234234</v>
      </c>
    </row>
    <row r="76" spans="1:4" x14ac:dyDescent="0.25">
      <c r="A76" s="4" t="s">
        <v>1023</v>
      </c>
      <c r="B76" s="28" t="s">
        <v>1328</v>
      </c>
      <c r="C76" s="28">
        <f>SUM(C66:C66)</f>
        <v>13</v>
      </c>
      <c r="D76" s="16">
        <f>C76/C71</f>
        <v>5.8558558558558557E-2</v>
      </c>
    </row>
    <row r="77" spans="1:4" x14ac:dyDescent="0.25">
      <c r="A77" s="4" t="s">
        <v>310</v>
      </c>
      <c r="B77" s="28" t="s">
        <v>1342</v>
      </c>
      <c r="C77" s="28">
        <f>SUM(C67:C70)</f>
        <v>17</v>
      </c>
      <c r="D77" s="16">
        <f>C77/C71</f>
        <v>7.6576576576576572E-2</v>
      </c>
    </row>
    <row r="78" spans="1:4" x14ac:dyDescent="0.25">
      <c r="A78" s="4"/>
      <c r="B78" s="28"/>
      <c r="C78" s="28"/>
    </row>
    <row r="79" spans="1:4" s="1" customFormat="1" x14ac:dyDescent="0.25">
      <c r="A79" s="28" t="s">
        <v>1</v>
      </c>
      <c r="B79" s="193" t="s">
        <v>1343</v>
      </c>
      <c r="C79" s="20" t="s">
        <v>3</v>
      </c>
    </row>
    <row r="80" spans="1:4" x14ac:dyDescent="0.25">
      <c r="A80" s="4" t="s">
        <v>816</v>
      </c>
      <c r="B80" s="4" t="s">
        <v>1344</v>
      </c>
      <c r="C80" s="4">
        <v>68</v>
      </c>
    </row>
    <row r="81" spans="1:3" x14ac:dyDescent="0.25">
      <c r="A81" s="4" t="s">
        <v>816</v>
      </c>
      <c r="B81" s="124" t="s">
        <v>1311</v>
      </c>
      <c r="C81" s="4">
        <v>40</v>
      </c>
    </row>
    <row r="82" spans="1:3" x14ac:dyDescent="0.25">
      <c r="A82" s="4" t="s">
        <v>816</v>
      </c>
      <c r="B82" s="4" t="s">
        <v>1345</v>
      </c>
      <c r="C82" s="4">
        <v>15</v>
      </c>
    </row>
    <row r="83" spans="1:3" x14ac:dyDescent="0.25">
      <c r="A83" s="4" t="s">
        <v>142</v>
      </c>
      <c r="B83" s="4" t="s">
        <v>1346</v>
      </c>
      <c r="C83" s="4">
        <v>35</v>
      </c>
    </row>
    <row r="84" spans="1:3" x14ac:dyDescent="0.25">
      <c r="A84" s="4" t="s">
        <v>284</v>
      </c>
      <c r="B84" s="4" t="s">
        <v>1347</v>
      </c>
      <c r="C84" s="4">
        <v>17</v>
      </c>
    </row>
    <row r="85" spans="1:3" x14ac:dyDescent="0.25">
      <c r="A85" s="4" t="s">
        <v>284</v>
      </c>
      <c r="B85" s="4" t="s">
        <v>1348</v>
      </c>
      <c r="C85" s="4">
        <v>5</v>
      </c>
    </row>
    <row r="86" spans="1:3" x14ac:dyDescent="0.25">
      <c r="A86" s="4" t="s">
        <v>1023</v>
      </c>
      <c r="B86" s="4" t="s">
        <v>1337</v>
      </c>
      <c r="C86" s="4">
        <v>6</v>
      </c>
    </row>
    <row r="87" spans="1:3" x14ac:dyDescent="0.25">
      <c r="A87" s="4" t="s">
        <v>310</v>
      </c>
      <c r="B87" s="124" t="s">
        <v>1009</v>
      </c>
      <c r="C87" s="4">
        <v>26</v>
      </c>
    </row>
    <row r="88" spans="1:3" x14ac:dyDescent="0.25">
      <c r="A88" s="4" t="s">
        <v>310</v>
      </c>
      <c r="B88" s="4" t="s">
        <v>1349</v>
      </c>
      <c r="C88" s="4">
        <v>7</v>
      </c>
    </row>
    <row r="89" spans="1:3" x14ac:dyDescent="0.25">
      <c r="A89" s="4" t="s">
        <v>310</v>
      </c>
      <c r="B89" s="4" t="s">
        <v>332</v>
      </c>
      <c r="C89" s="4">
        <v>6</v>
      </c>
    </row>
    <row r="90" spans="1:3" x14ac:dyDescent="0.25">
      <c r="A90" s="4" t="s">
        <v>310</v>
      </c>
      <c r="B90" s="4" t="s">
        <v>1350</v>
      </c>
      <c r="C90" s="4">
        <v>4</v>
      </c>
    </row>
    <row r="91" spans="1:3" x14ac:dyDescent="0.25">
      <c r="A91" s="4" t="s">
        <v>310</v>
      </c>
      <c r="B91" s="4" t="s">
        <v>1351</v>
      </c>
      <c r="C91" s="4">
        <v>4</v>
      </c>
    </row>
    <row r="92" spans="1:3" x14ac:dyDescent="0.25">
      <c r="A92" s="4" t="s">
        <v>310</v>
      </c>
      <c r="B92" s="124" t="s">
        <v>1352</v>
      </c>
      <c r="C92" s="4">
        <v>3</v>
      </c>
    </row>
    <row r="93" spans="1:3" x14ac:dyDescent="0.25">
      <c r="A93" s="4" t="s">
        <v>310</v>
      </c>
      <c r="B93" s="4" t="s">
        <v>1108</v>
      </c>
      <c r="C93" s="4">
        <v>3</v>
      </c>
    </row>
    <row r="94" spans="1:3" ht="12.6" customHeight="1" x14ac:dyDescent="0.25">
      <c r="A94" s="4" t="s">
        <v>310</v>
      </c>
      <c r="B94" s="4" t="s">
        <v>1353</v>
      </c>
      <c r="C94" s="4">
        <v>2</v>
      </c>
    </row>
    <row r="95" spans="1:3" x14ac:dyDescent="0.25">
      <c r="A95" s="4" t="s">
        <v>310</v>
      </c>
      <c r="B95" s="4" t="s">
        <v>1142</v>
      </c>
      <c r="C95" s="4">
        <v>1</v>
      </c>
    </row>
    <row r="96" spans="1:3" x14ac:dyDescent="0.25">
      <c r="A96" s="4"/>
      <c r="B96" s="28" t="s">
        <v>74</v>
      </c>
      <c r="C96" s="28">
        <f>SUM(C80:C95)</f>
        <v>242</v>
      </c>
    </row>
    <row r="97" spans="1:4" x14ac:dyDescent="0.25">
      <c r="A97" s="4"/>
      <c r="B97" s="28"/>
      <c r="C97" s="28"/>
    </row>
    <row r="98" spans="1:4" x14ac:dyDescent="0.25">
      <c r="A98" s="4" t="s">
        <v>816</v>
      </c>
      <c r="B98" s="28" t="s">
        <v>1354</v>
      </c>
      <c r="C98" s="28">
        <f>SUM(C80:C82)</f>
        <v>123</v>
      </c>
      <c r="D98" s="16">
        <f>C98/C96</f>
        <v>0.50826446280991733</v>
      </c>
    </row>
    <row r="99" spans="1:4" x14ac:dyDescent="0.25">
      <c r="A99" s="4" t="s">
        <v>142</v>
      </c>
      <c r="B99" s="28" t="s">
        <v>464</v>
      </c>
      <c r="C99" s="28">
        <f>SUM(C83:C83)</f>
        <v>35</v>
      </c>
      <c r="D99" s="16">
        <f>C99/C96</f>
        <v>0.14462809917355371</v>
      </c>
    </row>
    <row r="100" spans="1:4" x14ac:dyDescent="0.25">
      <c r="A100" s="4" t="s">
        <v>284</v>
      </c>
      <c r="B100" s="28" t="s">
        <v>1355</v>
      </c>
      <c r="C100" s="28">
        <f>SUM(C84:C85)</f>
        <v>22</v>
      </c>
      <c r="D100" s="16">
        <f>C100/C96</f>
        <v>9.0909090909090912E-2</v>
      </c>
    </row>
    <row r="101" spans="1:4" x14ac:dyDescent="0.25">
      <c r="A101" s="4" t="s">
        <v>1023</v>
      </c>
      <c r="B101" s="28" t="s">
        <v>1328</v>
      </c>
      <c r="C101" s="28">
        <f>SUM(C86:C86)</f>
        <v>6</v>
      </c>
      <c r="D101" s="16">
        <f>C101/C96</f>
        <v>2.4793388429752067E-2</v>
      </c>
    </row>
    <row r="102" spans="1:4" x14ac:dyDescent="0.25">
      <c r="A102" s="4" t="s">
        <v>310</v>
      </c>
      <c r="B102" s="28" t="s">
        <v>1356</v>
      </c>
      <c r="C102" s="28">
        <f>SUM(C87:C95)</f>
        <v>56</v>
      </c>
      <c r="D102" s="16">
        <f>C102/C96</f>
        <v>0.23140495867768596</v>
      </c>
    </row>
    <row r="103" spans="1:4" x14ac:dyDescent="0.25">
      <c r="A103" s="4"/>
      <c r="B103" s="28"/>
      <c r="C103" s="28"/>
    </row>
    <row r="104" spans="1:4" s="1" customFormat="1" x14ac:dyDescent="0.25">
      <c r="A104" s="28" t="s">
        <v>1</v>
      </c>
      <c r="B104" s="194" t="s">
        <v>1989</v>
      </c>
      <c r="C104" s="20" t="s">
        <v>3</v>
      </c>
    </row>
    <row r="105" spans="1:4" x14ac:dyDescent="0.25">
      <c r="A105" s="4" t="s">
        <v>816</v>
      </c>
      <c r="B105" s="4" t="s">
        <v>1311</v>
      </c>
      <c r="C105" s="4">
        <v>38</v>
      </c>
    </row>
    <row r="106" spans="1:4" x14ac:dyDescent="0.25">
      <c r="A106" s="4" t="s">
        <v>816</v>
      </c>
      <c r="B106" s="4" t="s">
        <v>1358</v>
      </c>
      <c r="C106" s="4">
        <v>5</v>
      </c>
    </row>
    <row r="107" spans="1:4" x14ac:dyDescent="0.25">
      <c r="A107" s="4" t="s">
        <v>142</v>
      </c>
      <c r="B107" s="4" t="s">
        <v>1332</v>
      </c>
      <c r="C107" s="4">
        <v>58</v>
      </c>
    </row>
    <row r="108" spans="1:4" x14ac:dyDescent="0.25">
      <c r="A108" s="4" t="s">
        <v>142</v>
      </c>
      <c r="B108" s="4" t="s">
        <v>1359</v>
      </c>
      <c r="C108" s="4">
        <v>36</v>
      </c>
    </row>
    <row r="109" spans="1:4" x14ac:dyDescent="0.25">
      <c r="A109" s="4" t="s">
        <v>142</v>
      </c>
      <c r="B109" s="4" t="s">
        <v>1360</v>
      </c>
      <c r="C109" s="4">
        <v>32</v>
      </c>
    </row>
    <row r="110" spans="1:4" ht="13.9" customHeight="1" x14ac:dyDescent="0.25">
      <c r="A110" s="4" t="s">
        <v>284</v>
      </c>
      <c r="B110" s="22" t="s">
        <v>1361</v>
      </c>
      <c r="C110" s="4">
        <v>26</v>
      </c>
    </row>
    <row r="111" spans="1:4" ht="30" x14ac:dyDescent="0.25">
      <c r="A111" s="4" t="s">
        <v>284</v>
      </c>
      <c r="B111" s="22" t="s">
        <v>1362</v>
      </c>
      <c r="C111" s="4">
        <v>26</v>
      </c>
    </row>
    <row r="112" spans="1:4" x14ac:dyDescent="0.25">
      <c r="A112" s="4" t="s">
        <v>1023</v>
      </c>
      <c r="B112" s="4" t="s">
        <v>1337</v>
      </c>
      <c r="C112" s="4">
        <v>7</v>
      </c>
    </row>
    <row r="113" spans="1:4" x14ac:dyDescent="0.25">
      <c r="A113" s="4" t="s">
        <v>310</v>
      </c>
      <c r="B113" s="4" t="s">
        <v>1012</v>
      </c>
      <c r="C113" s="4">
        <v>6</v>
      </c>
    </row>
    <row r="114" spans="1:4" x14ac:dyDescent="0.25">
      <c r="A114" s="4" t="s">
        <v>310</v>
      </c>
      <c r="B114" s="4" t="s">
        <v>1363</v>
      </c>
      <c r="C114" s="4">
        <v>5</v>
      </c>
    </row>
    <row r="115" spans="1:4" x14ac:dyDescent="0.25">
      <c r="A115" s="4" t="s">
        <v>310</v>
      </c>
      <c r="B115" s="4" t="s">
        <v>1364</v>
      </c>
      <c r="C115" s="4">
        <v>3</v>
      </c>
    </row>
    <row r="116" spans="1:4" x14ac:dyDescent="0.25">
      <c r="A116" s="4" t="s">
        <v>310</v>
      </c>
      <c r="B116" s="4" t="s">
        <v>1365</v>
      </c>
      <c r="C116" s="4">
        <v>2</v>
      </c>
    </row>
    <row r="117" spans="1:4" x14ac:dyDescent="0.25">
      <c r="A117" s="4" t="s">
        <v>310</v>
      </c>
      <c r="B117" s="4" t="s">
        <v>1366</v>
      </c>
      <c r="C117" s="4">
        <v>2</v>
      </c>
    </row>
    <row r="118" spans="1:4" x14ac:dyDescent="0.25">
      <c r="A118" s="4" t="s">
        <v>310</v>
      </c>
      <c r="B118" s="155">
        <v>911</v>
      </c>
      <c r="C118" s="4">
        <v>1</v>
      </c>
    </row>
    <row r="119" spans="1:4" x14ac:dyDescent="0.25">
      <c r="A119" s="4"/>
      <c r="B119" s="28" t="s">
        <v>74</v>
      </c>
      <c r="C119" s="28">
        <f>SUM(C105:C118)</f>
        <v>247</v>
      </c>
    </row>
    <row r="120" spans="1:4" x14ac:dyDescent="0.25">
      <c r="A120" s="4"/>
      <c r="B120" s="28"/>
      <c r="C120" s="28"/>
    </row>
    <row r="121" spans="1:4" x14ac:dyDescent="0.25">
      <c r="A121" s="4" t="s">
        <v>816</v>
      </c>
      <c r="B121" s="28" t="s">
        <v>1367</v>
      </c>
      <c r="C121" s="28">
        <f>SUM(C105:C106)</f>
        <v>43</v>
      </c>
      <c r="D121" s="16">
        <f>C121/C119</f>
        <v>0.17408906882591094</v>
      </c>
    </row>
    <row r="122" spans="1:4" x14ac:dyDescent="0.25">
      <c r="A122" s="4" t="s">
        <v>142</v>
      </c>
      <c r="B122" s="28" t="s">
        <v>381</v>
      </c>
      <c r="C122" s="28">
        <f>SUM(C107:C109)</f>
        <v>126</v>
      </c>
      <c r="D122" s="16">
        <f>C122/C119</f>
        <v>0.51012145748987858</v>
      </c>
    </row>
    <row r="123" spans="1:4" x14ac:dyDescent="0.25">
      <c r="A123" s="4" t="s">
        <v>284</v>
      </c>
      <c r="B123" s="28" t="s">
        <v>1368</v>
      </c>
      <c r="C123" s="28">
        <f>SUM(C110:C111)</f>
        <v>52</v>
      </c>
      <c r="D123" s="16">
        <f>C123/C119</f>
        <v>0.21052631578947367</v>
      </c>
    </row>
    <row r="124" spans="1:4" x14ac:dyDescent="0.25">
      <c r="A124" s="4" t="s">
        <v>1023</v>
      </c>
      <c r="B124" s="28" t="s">
        <v>1328</v>
      </c>
      <c r="C124" s="28">
        <f>SUM(C112:C112)</f>
        <v>7</v>
      </c>
      <c r="D124" s="16">
        <f>C124/C119</f>
        <v>2.8340080971659919E-2</v>
      </c>
    </row>
    <row r="125" spans="1:4" x14ac:dyDescent="0.25">
      <c r="A125" s="4" t="s">
        <v>310</v>
      </c>
      <c r="B125" s="28" t="s">
        <v>1009</v>
      </c>
      <c r="C125" s="28">
        <f>SUM(C113:C118)</f>
        <v>19</v>
      </c>
      <c r="D125" s="16">
        <f>C125/C119</f>
        <v>7.6923076923076927E-2</v>
      </c>
    </row>
    <row r="126" spans="1:4" x14ac:dyDescent="0.25">
      <c r="A126" s="4"/>
      <c r="B126" s="4"/>
      <c r="C126" s="4"/>
    </row>
    <row r="127" spans="1:4" s="1" customFormat="1" x14ac:dyDescent="0.25">
      <c r="A127" s="28" t="s">
        <v>1</v>
      </c>
      <c r="B127" s="193" t="s">
        <v>1369</v>
      </c>
      <c r="C127" s="20" t="s">
        <v>3</v>
      </c>
    </row>
    <row r="128" spans="1:4" x14ac:dyDescent="0.25">
      <c r="A128" s="4" t="s">
        <v>816</v>
      </c>
      <c r="B128" s="25" t="s">
        <v>1370</v>
      </c>
      <c r="C128" s="4">
        <v>57</v>
      </c>
    </row>
    <row r="129" spans="1:4" x14ac:dyDescent="0.25">
      <c r="A129" s="4" t="s">
        <v>816</v>
      </c>
      <c r="B129" s="124" t="s">
        <v>1311</v>
      </c>
      <c r="C129" s="4">
        <v>27</v>
      </c>
    </row>
    <row r="130" spans="1:4" x14ac:dyDescent="0.25">
      <c r="A130" s="4" t="s">
        <v>1023</v>
      </c>
      <c r="B130" s="25" t="s">
        <v>1371</v>
      </c>
      <c r="C130" s="4">
        <v>10</v>
      </c>
    </row>
    <row r="131" spans="1:4" x14ac:dyDescent="0.25">
      <c r="A131" s="4" t="s">
        <v>1023</v>
      </c>
      <c r="B131" s="25" t="s">
        <v>1372</v>
      </c>
      <c r="C131" s="4">
        <v>4</v>
      </c>
    </row>
    <row r="132" spans="1:4" x14ac:dyDescent="0.25">
      <c r="A132" s="4" t="s">
        <v>1373</v>
      </c>
      <c r="B132" s="25" t="s">
        <v>1374</v>
      </c>
      <c r="C132" s="4">
        <v>17</v>
      </c>
    </row>
    <row r="133" spans="1:4" x14ac:dyDescent="0.25">
      <c r="A133" s="4" t="s">
        <v>310</v>
      </c>
      <c r="B133" s="124" t="s">
        <v>1009</v>
      </c>
      <c r="C133" s="4">
        <v>12</v>
      </c>
    </row>
    <row r="134" spans="1:4" x14ac:dyDescent="0.25">
      <c r="A134" s="4" t="s">
        <v>310</v>
      </c>
      <c r="B134" s="4" t="s">
        <v>1375</v>
      </c>
      <c r="C134" s="4">
        <v>5</v>
      </c>
    </row>
    <row r="135" spans="1:4" x14ac:dyDescent="0.25">
      <c r="A135" s="4" t="s">
        <v>310</v>
      </c>
      <c r="B135" s="4" t="s">
        <v>1376</v>
      </c>
      <c r="C135" s="4">
        <v>3</v>
      </c>
    </row>
    <row r="136" spans="1:4" x14ac:dyDescent="0.25">
      <c r="A136" s="4" t="s">
        <v>310</v>
      </c>
      <c r="B136" s="4" t="s">
        <v>1377</v>
      </c>
      <c r="C136" s="4">
        <v>2</v>
      </c>
    </row>
    <row r="137" spans="1:4" x14ac:dyDescent="0.25">
      <c r="A137" s="4" t="s">
        <v>310</v>
      </c>
      <c r="B137" s="4" t="s">
        <v>333</v>
      </c>
      <c r="C137" s="4">
        <v>2</v>
      </c>
    </row>
    <row r="138" spans="1:4" x14ac:dyDescent="0.25">
      <c r="A138" s="4" t="s">
        <v>310</v>
      </c>
      <c r="B138" s="4" t="s">
        <v>1090</v>
      </c>
      <c r="C138" s="4">
        <v>1</v>
      </c>
    </row>
    <row r="139" spans="1:4" x14ac:dyDescent="0.25">
      <c r="A139" s="4" t="s">
        <v>310</v>
      </c>
      <c r="B139" s="25" t="s">
        <v>1378</v>
      </c>
      <c r="C139" s="4">
        <v>1</v>
      </c>
    </row>
    <row r="140" spans="1:4" x14ac:dyDescent="0.25">
      <c r="A140" s="4"/>
      <c r="B140" s="28" t="s">
        <v>74</v>
      </c>
      <c r="C140" s="28">
        <f>SUM(C128:C139)</f>
        <v>141</v>
      </c>
    </row>
    <row r="141" spans="1:4" x14ac:dyDescent="0.25">
      <c r="A141" s="4"/>
      <c r="B141" s="28"/>
      <c r="C141" s="28"/>
    </row>
    <row r="142" spans="1:4" x14ac:dyDescent="0.25">
      <c r="A142" s="4" t="s">
        <v>816</v>
      </c>
      <c r="B142" s="28" t="s">
        <v>1379</v>
      </c>
      <c r="C142" s="28">
        <f>SUM(C128:C129)</f>
        <v>84</v>
      </c>
      <c r="D142" s="16">
        <f>C142/C140</f>
        <v>0.5957446808510638</v>
      </c>
    </row>
    <row r="143" spans="1:4" x14ac:dyDescent="0.25">
      <c r="A143" s="4" t="s">
        <v>1023</v>
      </c>
      <c r="B143" s="28" t="s">
        <v>1328</v>
      </c>
      <c r="C143" s="28">
        <f>SUM(C130:C131)</f>
        <v>14</v>
      </c>
      <c r="D143" s="16">
        <f>C143/C140</f>
        <v>9.9290780141843976E-2</v>
      </c>
    </row>
    <row r="144" spans="1:4" x14ac:dyDescent="0.25">
      <c r="A144" s="4" t="s">
        <v>1373</v>
      </c>
      <c r="B144" s="28" t="s">
        <v>1380</v>
      </c>
      <c r="C144" s="28">
        <f>SUM(C132:C132)</f>
        <v>17</v>
      </c>
      <c r="D144" s="16">
        <f>C144/C140</f>
        <v>0.12056737588652482</v>
      </c>
    </row>
    <row r="145" spans="1:4" x14ac:dyDescent="0.25">
      <c r="A145" s="4" t="s">
        <v>310</v>
      </c>
      <c r="B145" s="28" t="s">
        <v>1381</v>
      </c>
      <c r="C145" s="28">
        <f>SUM(C133:C139)</f>
        <v>26</v>
      </c>
      <c r="D145" s="16">
        <f>C145/C140</f>
        <v>0.18439716312056736</v>
      </c>
    </row>
    <row r="146" spans="1:4" x14ac:dyDescent="0.25">
      <c r="A146" s="4"/>
      <c r="B146" s="153"/>
      <c r="C146" s="4"/>
    </row>
    <row r="147" spans="1:4" s="1" customFormat="1" x14ac:dyDescent="0.25">
      <c r="A147" s="28" t="s">
        <v>1</v>
      </c>
      <c r="B147" s="193" t="s">
        <v>1990</v>
      </c>
      <c r="C147" s="20" t="s">
        <v>3</v>
      </c>
    </row>
    <row r="148" spans="1:4" x14ac:dyDescent="0.25">
      <c r="A148" s="4" t="s">
        <v>816</v>
      </c>
      <c r="B148" s="25" t="s">
        <v>1383</v>
      </c>
      <c r="C148" s="4">
        <v>61</v>
      </c>
    </row>
    <row r="149" spans="1:4" x14ac:dyDescent="0.25">
      <c r="A149" s="4" t="s">
        <v>816</v>
      </c>
      <c r="B149" s="4" t="s">
        <v>1384</v>
      </c>
      <c r="C149" s="4">
        <v>35</v>
      </c>
    </row>
    <row r="150" spans="1:4" x14ac:dyDescent="0.25">
      <c r="A150" s="4" t="s">
        <v>816</v>
      </c>
      <c r="B150" s="4" t="s">
        <v>1385</v>
      </c>
      <c r="C150" s="4">
        <v>22</v>
      </c>
    </row>
    <row r="151" spans="1:4" x14ac:dyDescent="0.25">
      <c r="A151" s="4" t="s">
        <v>816</v>
      </c>
      <c r="B151" s="4" t="s">
        <v>1386</v>
      </c>
      <c r="C151" s="4">
        <v>8</v>
      </c>
    </row>
    <row r="152" spans="1:4" x14ac:dyDescent="0.25">
      <c r="A152" s="4" t="s">
        <v>816</v>
      </c>
      <c r="B152" s="25" t="s">
        <v>1387</v>
      </c>
      <c r="C152" s="4">
        <v>8</v>
      </c>
    </row>
    <row r="153" spans="1:4" ht="30" x14ac:dyDescent="0.25">
      <c r="A153" s="4" t="s">
        <v>284</v>
      </c>
      <c r="B153" s="24" t="s">
        <v>1388</v>
      </c>
      <c r="C153" s="4">
        <v>57</v>
      </c>
    </row>
    <row r="154" spans="1:4" x14ac:dyDescent="0.25">
      <c r="A154" s="4" t="s">
        <v>1023</v>
      </c>
      <c r="B154" s="25" t="s">
        <v>1337</v>
      </c>
      <c r="C154" s="4">
        <v>17</v>
      </c>
    </row>
    <row r="155" spans="1:4" x14ac:dyDescent="0.25">
      <c r="A155" s="4" t="s">
        <v>310</v>
      </c>
      <c r="B155" s="4" t="s">
        <v>1108</v>
      </c>
      <c r="C155" s="4">
        <v>19</v>
      </c>
    </row>
    <row r="156" spans="1:4" x14ac:dyDescent="0.25">
      <c r="A156" s="4" t="s">
        <v>310</v>
      </c>
      <c r="B156" s="4" t="s">
        <v>1009</v>
      </c>
      <c r="C156" s="4">
        <v>13</v>
      </c>
    </row>
    <row r="157" spans="1:4" x14ac:dyDescent="0.25">
      <c r="A157" s="4" t="s">
        <v>310</v>
      </c>
      <c r="B157" s="4" t="s">
        <v>1376</v>
      </c>
      <c r="C157" s="4">
        <v>11</v>
      </c>
    </row>
    <row r="158" spans="1:4" x14ac:dyDescent="0.25">
      <c r="A158" s="4" t="s">
        <v>310</v>
      </c>
      <c r="B158" s="4" t="s">
        <v>1389</v>
      </c>
      <c r="C158" s="4">
        <v>6</v>
      </c>
    </row>
    <row r="159" spans="1:4" x14ac:dyDescent="0.25">
      <c r="A159" s="4" t="s">
        <v>310</v>
      </c>
      <c r="B159" s="4" t="s">
        <v>1390</v>
      </c>
      <c r="C159" s="4">
        <v>6</v>
      </c>
    </row>
    <row r="160" spans="1:4" x14ac:dyDescent="0.25">
      <c r="A160" s="4" t="s">
        <v>310</v>
      </c>
      <c r="B160" s="4" t="s">
        <v>1391</v>
      </c>
      <c r="C160" s="4">
        <v>4</v>
      </c>
    </row>
    <row r="161" spans="1:4" x14ac:dyDescent="0.25">
      <c r="A161" s="4" t="s">
        <v>310</v>
      </c>
      <c r="B161" s="4" t="s">
        <v>1085</v>
      </c>
      <c r="C161" s="4">
        <v>3</v>
      </c>
    </row>
    <row r="162" spans="1:4" x14ac:dyDescent="0.25">
      <c r="A162" s="4" t="s">
        <v>310</v>
      </c>
      <c r="B162" s="4" t="s">
        <v>332</v>
      </c>
      <c r="C162" s="4">
        <v>2</v>
      </c>
    </row>
    <row r="163" spans="1:4" x14ac:dyDescent="0.25">
      <c r="A163" s="4" t="s">
        <v>310</v>
      </c>
      <c r="B163" s="4" t="s">
        <v>1392</v>
      </c>
      <c r="C163" s="4">
        <v>2</v>
      </c>
    </row>
    <row r="164" spans="1:4" x14ac:dyDescent="0.25">
      <c r="A164" s="4" t="s">
        <v>310</v>
      </c>
      <c r="B164" s="4" t="s">
        <v>333</v>
      </c>
      <c r="C164" s="4">
        <v>1</v>
      </c>
    </row>
    <row r="165" spans="1:4" x14ac:dyDescent="0.25">
      <c r="A165" s="4" t="s">
        <v>310</v>
      </c>
      <c r="B165" s="4" t="s">
        <v>1393</v>
      </c>
      <c r="C165" s="4">
        <v>1</v>
      </c>
    </row>
    <row r="166" spans="1:4" s="1" customFormat="1" x14ac:dyDescent="0.25">
      <c r="A166" s="28"/>
      <c r="B166" s="28" t="s">
        <v>74</v>
      </c>
      <c r="C166" s="28">
        <f>SUM(C148:C165)</f>
        <v>276</v>
      </c>
    </row>
    <row r="167" spans="1:4" x14ac:dyDescent="0.25">
      <c r="A167" s="4"/>
      <c r="B167" s="28"/>
      <c r="C167" s="4"/>
    </row>
    <row r="168" spans="1:4" x14ac:dyDescent="0.25">
      <c r="A168" s="4" t="s">
        <v>816</v>
      </c>
      <c r="B168" s="28" t="s">
        <v>1394</v>
      </c>
      <c r="C168" s="28">
        <f>SUM(C148:C152)</f>
        <v>134</v>
      </c>
      <c r="D168" s="16">
        <f>C168/C166</f>
        <v>0.48550724637681159</v>
      </c>
    </row>
    <row r="169" spans="1:4" x14ac:dyDescent="0.25">
      <c r="A169" s="4" t="s">
        <v>284</v>
      </c>
      <c r="B169" s="28" t="s">
        <v>1395</v>
      </c>
      <c r="C169" s="28">
        <f>SUM(C153:C153)</f>
        <v>57</v>
      </c>
      <c r="D169" s="16">
        <f>C169/C166</f>
        <v>0.20652173913043478</v>
      </c>
    </row>
    <row r="170" spans="1:4" x14ac:dyDescent="0.25">
      <c r="A170" s="4" t="s">
        <v>1023</v>
      </c>
      <c r="B170" s="28" t="s">
        <v>1328</v>
      </c>
      <c r="C170" s="28">
        <f>SUM(C154:C154)</f>
        <v>17</v>
      </c>
      <c r="D170" s="16">
        <f>C170/C166</f>
        <v>6.1594202898550728E-2</v>
      </c>
    </row>
    <row r="171" spans="1:4" x14ac:dyDescent="0.25">
      <c r="A171" s="4" t="s">
        <v>310</v>
      </c>
      <c r="B171" s="28" t="s">
        <v>1396</v>
      </c>
      <c r="C171" s="28">
        <f>SUM(C155:C165)</f>
        <v>68</v>
      </c>
      <c r="D171" s="16">
        <f>C171/C166</f>
        <v>0.24637681159420291</v>
      </c>
    </row>
    <row r="172" spans="1:4" x14ac:dyDescent="0.25">
      <c r="A172" s="4"/>
      <c r="B172" s="4"/>
      <c r="C172" s="4"/>
    </row>
    <row r="173" spans="1:4" x14ac:dyDescent="0.25">
      <c r="A173" s="28" t="s">
        <v>1</v>
      </c>
      <c r="B173" s="193" t="s">
        <v>1397</v>
      </c>
      <c r="C173" s="4"/>
    </row>
    <row r="174" spans="1:4" x14ac:dyDescent="0.25">
      <c r="A174" s="4" t="s">
        <v>816</v>
      </c>
      <c r="B174" s="4" t="s">
        <v>1398</v>
      </c>
      <c r="C174" s="4">
        <v>67</v>
      </c>
    </row>
    <row r="175" spans="1:4" x14ac:dyDescent="0.25">
      <c r="A175" s="4" t="s">
        <v>816</v>
      </c>
      <c r="B175" s="124" t="s">
        <v>1311</v>
      </c>
      <c r="C175" s="4">
        <v>24</v>
      </c>
    </row>
    <row r="176" spans="1:4" x14ac:dyDescent="0.25">
      <c r="A176" s="4" t="s">
        <v>816</v>
      </c>
      <c r="B176" s="4" t="s">
        <v>1399</v>
      </c>
      <c r="C176" s="4">
        <v>11</v>
      </c>
    </row>
    <row r="177" spans="1:4" x14ac:dyDescent="0.25">
      <c r="A177" s="4" t="s">
        <v>142</v>
      </c>
      <c r="B177" s="124" t="s">
        <v>1400</v>
      </c>
      <c r="C177" s="4">
        <v>21</v>
      </c>
    </row>
    <row r="178" spans="1:4" x14ac:dyDescent="0.25">
      <c r="A178" s="4" t="s">
        <v>284</v>
      </c>
      <c r="B178" s="25" t="s">
        <v>1401</v>
      </c>
      <c r="C178" s="4">
        <v>27</v>
      </c>
    </row>
    <row r="179" spans="1:4" x14ac:dyDescent="0.25">
      <c r="A179" s="4" t="s">
        <v>284</v>
      </c>
      <c r="B179" s="25" t="s">
        <v>1402</v>
      </c>
      <c r="C179" s="4">
        <v>9</v>
      </c>
    </row>
    <row r="180" spans="1:4" x14ac:dyDescent="0.25">
      <c r="A180" s="4" t="s">
        <v>1023</v>
      </c>
      <c r="B180" s="4" t="s">
        <v>1403</v>
      </c>
      <c r="C180" s="4">
        <v>8</v>
      </c>
    </row>
    <row r="181" spans="1:4" x14ac:dyDescent="0.25">
      <c r="A181" s="4" t="s">
        <v>310</v>
      </c>
      <c r="B181" s="4" t="s">
        <v>1152</v>
      </c>
      <c r="C181" s="4">
        <v>5</v>
      </c>
    </row>
    <row r="182" spans="1:4" x14ac:dyDescent="0.25">
      <c r="A182" s="4" t="s">
        <v>310</v>
      </c>
      <c r="B182" s="4" t="s">
        <v>1009</v>
      </c>
      <c r="C182" s="4">
        <v>3</v>
      </c>
    </row>
    <row r="183" spans="1:4" x14ac:dyDescent="0.25">
      <c r="A183" s="4" t="s">
        <v>310</v>
      </c>
      <c r="B183" s="4" t="s">
        <v>1404</v>
      </c>
      <c r="C183" s="4">
        <v>3</v>
      </c>
    </row>
    <row r="184" spans="1:4" x14ac:dyDescent="0.25">
      <c r="A184" s="4" t="s">
        <v>310</v>
      </c>
      <c r="B184" s="4" t="s">
        <v>1405</v>
      </c>
      <c r="C184" s="4">
        <v>2</v>
      </c>
    </row>
    <row r="185" spans="1:4" s="1" customFormat="1" x14ac:dyDescent="0.25">
      <c r="A185" s="28"/>
      <c r="B185" s="156" t="s">
        <v>74</v>
      </c>
      <c r="C185" s="28">
        <f>SUM(C174:C184)</f>
        <v>180</v>
      </c>
    </row>
    <row r="186" spans="1:4" s="6" customFormat="1" x14ac:dyDescent="0.25">
      <c r="A186" s="4"/>
      <c r="B186" s="156"/>
      <c r="C186" s="4"/>
    </row>
    <row r="187" spans="1:4" s="6" customFormat="1" x14ac:dyDescent="0.25">
      <c r="A187" s="4" t="s">
        <v>816</v>
      </c>
      <c r="B187" s="156" t="s">
        <v>1406</v>
      </c>
      <c r="C187" s="28">
        <f>SUM(C174:C176)</f>
        <v>102</v>
      </c>
      <c r="D187" s="16">
        <f>C187/C185</f>
        <v>0.56666666666666665</v>
      </c>
    </row>
    <row r="188" spans="1:4" s="6" customFormat="1" x14ac:dyDescent="0.25">
      <c r="A188" s="4" t="s">
        <v>142</v>
      </c>
      <c r="B188" s="156" t="s">
        <v>1407</v>
      </c>
      <c r="C188" s="28">
        <f>SUM(C177:C177)</f>
        <v>21</v>
      </c>
      <c r="D188" s="16">
        <f>C188/C185</f>
        <v>0.11666666666666667</v>
      </c>
    </row>
    <row r="189" spans="1:4" s="6" customFormat="1" x14ac:dyDescent="0.25">
      <c r="A189" s="4" t="s">
        <v>284</v>
      </c>
      <c r="B189" s="156" t="s">
        <v>1408</v>
      </c>
      <c r="C189" s="28">
        <f>SUM(C178:C179)</f>
        <v>36</v>
      </c>
      <c r="D189" s="16">
        <f>C189/C185</f>
        <v>0.2</v>
      </c>
    </row>
    <row r="190" spans="1:4" s="6" customFormat="1" x14ac:dyDescent="0.25">
      <c r="A190" s="4" t="s">
        <v>1023</v>
      </c>
      <c r="B190" s="156" t="s">
        <v>1328</v>
      </c>
      <c r="C190" s="28">
        <f>SUM(C180:C180)</f>
        <v>8</v>
      </c>
      <c r="D190" s="16">
        <f>C190/C185</f>
        <v>4.4444444444444446E-2</v>
      </c>
    </row>
    <row r="191" spans="1:4" s="6" customFormat="1" x14ac:dyDescent="0.25">
      <c r="A191" s="4" t="s">
        <v>310</v>
      </c>
      <c r="B191" s="156" t="s">
        <v>1409</v>
      </c>
      <c r="C191" s="28">
        <f>SUM(C181:C184)</f>
        <v>13</v>
      </c>
      <c r="D191" s="16">
        <f>C191/C185</f>
        <v>7.2222222222222215E-2</v>
      </c>
    </row>
    <row r="192" spans="1:4" s="6" customFormat="1" x14ac:dyDescent="0.25">
      <c r="A192" s="4"/>
      <c r="B192" s="156"/>
      <c r="C192" s="28"/>
      <c r="D192" s="16"/>
    </row>
    <row r="193" spans="1:4" x14ac:dyDescent="0.25">
      <c r="A193" s="28" t="s">
        <v>1</v>
      </c>
      <c r="B193" s="195" t="s">
        <v>1410</v>
      </c>
      <c r="C193" s="4"/>
    </row>
    <row r="194" spans="1:4" x14ac:dyDescent="0.25">
      <c r="A194" s="4" t="s">
        <v>816</v>
      </c>
      <c r="B194" s="4" t="s">
        <v>1411</v>
      </c>
      <c r="C194" s="4">
        <v>57</v>
      </c>
    </row>
    <row r="195" spans="1:4" x14ac:dyDescent="0.25">
      <c r="A195" s="4" t="s">
        <v>816</v>
      </c>
      <c r="B195" s="155" t="s">
        <v>1311</v>
      </c>
      <c r="C195" s="4">
        <v>21</v>
      </c>
    </row>
    <row r="196" spans="1:4" x14ac:dyDescent="0.25">
      <c r="A196" s="4" t="s">
        <v>142</v>
      </c>
      <c r="B196" s="4" t="s">
        <v>1412</v>
      </c>
      <c r="C196" s="4">
        <v>13</v>
      </c>
    </row>
    <row r="197" spans="1:4" x14ac:dyDescent="0.25">
      <c r="A197" s="4" t="s">
        <v>142</v>
      </c>
      <c r="B197" s="4" t="s">
        <v>1413</v>
      </c>
      <c r="C197" s="4">
        <v>5</v>
      </c>
    </row>
    <row r="198" spans="1:4" x14ac:dyDescent="0.25">
      <c r="A198" s="4" t="s">
        <v>142</v>
      </c>
      <c r="B198" s="4" t="s">
        <v>1414</v>
      </c>
      <c r="C198" s="4">
        <v>5</v>
      </c>
    </row>
    <row r="199" spans="1:4" x14ac:dyDescent="0.25">
      <c r="A199" s="4" t="s">
        <v>1023</v>
      </c>
      <c r="B199" s="4" t="s">
        <v>1403</v>
      </c>
      <c r="C199" s="4">
        <v>8</v>
      </c>
    </row>
    <row r="200" spans="1:4" x14ac:dyDescent="0.25">
      <c r="A200" s="4" t="s">
        <v>310</v>
      </c>
      <c r="B200" s="155" t="s">
        <v>1012</v>
      </c>
      <c r="C200" s="4">
        <v>6</v>
      </c>
    </row>
    <row r="201" spans="1:4" x14ac:dyDescent="0.25">
      <c r="A201" s="4" t="s">
        <v>310</v>
      </c>
      <c r="B201" s="4" t="s">
        <v>1415</v>
      </c>
      <c r="C201" s="4">
        <v>5</v>
      </c>
    </row>
    <row r="202" spans="1:4" x14ac:dyDescent="0.25">
      <c r="A202" s="4" t="s">
        <v>310</v>
      </c>
      <c r="B202" s="4" t="s">
        <v>1416</v>
      </c>
      <c r="C202" s="4">
        <v>3</v>
      </c>
    </row>
    <row r="203" spans="1:4" x14ac:dyDescent="0.25">
      <c r="A203" s="4" t="s">
        <v>310</v>
      </c>
      <c r="B203" s="4" t="s">
        <v>1142</v>
      </c>
      <c r="C203" s="4">
        <v>2</v>
      </c>
    </row>
    <row r="204" spans="1:4" x14ac:dyDescent="0.25">
      <c r="A204" s="4" t="s">
        <v>310</v>
      </c>
      <c r="B204" s="4" t="s">
        <v>1304</v>
      </c>
      <c r="C204" s="4">
        <v>1</v>
      </c>
    </row>
    <row r="205" spans="1:4" x14ac:dyDescent="0.25">
      <c r="A205" s="4"/>
      <c r="B205" s="28" t="s">
        <v>74</v>
      </c>
      <c r="C205" s="1">
        <f>SUM(C194:C204)</f>
        <v>126</v>
      </c>
    </row>
    <row r="207" spans="1:4" x14ac:dyDescent="0.25">
      <c r="A207" s="4" t="s">
        <v>816</v>
      </c>
      <c r="B207" s="4" t="s">
        <v>1417</v>
      </c>
      <c r="C207" s="1">
        <v>78</v>
      </c>
      <c r="D207" s="16"/>
    </row>
    <row r="208" spans="1:4" x14ac:dyDescent="0.25">
      <c r="A208" s="4" t="s">
        <v>142</v>
      </c>
      <c r="B208" s="4" t="s">
        <v>1418</v>
      </c>
      <c r="C208" s="1">
        <v>23</v>
      </c>
      <c r="D208" s="16"/>
    </row>
    <row r="209" spans="1:4" x14ac:dyDescent="0.25">
      <c r="A209" s="4" t="s">
        <v>310</v>
      </c>
      <c r="B209" s="4" t="s">
        <v>1009</v>
      </c>
      <c r="C209" s="1">
        <v>17</v>
      </c>
      <c r="D209" s="16"/>
    </row>
    <row r="210" spans="1:4" x14ac:dyDescent="0.25">
      <c r="A210" s="4" t="s">
        <v>1023</v>
      </c>
      <c r="B210" s="4" t="s">
        <v>1328</v>
      </c>
      <c r="C210" s="1">
        <v>8</v>
      </c>
      <c r="D210" s="16"/>
    </row>
  </sheetData>
  <sortState ref="A207:C210">
    <sortCondition descending="1" ref="C207"/>
  </sortState>
  <printOptions headings="1" gridLines="1"/>
  <pageMargins left="0.25" right="0.25" top="0.75" bottom="0.75" header="0.3" footer="0.3"/>
  <pageSetup orientation="portrait" r:id="rId1"/>
  <headerFooter>
    <oddHeader>&amp;CSección V</oddHeader>
  </headerFooter>
  <rowBreaks count="5" manualBreakCount="5">
    <brk id="34" max="16383" man="1"/>
    <brk id="56" max="16383" man="1"/>
    <brk id="78" max="16383" man="1"/>
    <brk id="103" max="16383" man="1"/>
    <brk id="146"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BF58"/>
  </sheetPr>
  <dimension ref="A1:I210"/>
  <sheetViews>
    <sheetView showWhiteSpace="0" topLeftCell="C31" zoomScaleNormal="100" zoomScalePageLayoutView="115" workbookViewId="0">
      <selection activeCell="J47" sqref="J47"/>
    </sheetView>
  </sheetViews>
  <sheetFormatPr defaultRowHeight="15" x14ac:dyDescent="0.25"/>
  <cols>
    <col min="1" max="1" width="6" customWidth="1"/>
    <col min="2" max="2" width="71.140625" customWidth="1"/>
    <col min="3" max="3" width="7.85546875" customWidth="1"/>
    <col min="6" max="6" width="27.5703125" bestFit="1" customWidth="1"/>
    <col min="7" max="7" width="18.140625" customWidth="1"/>
    <col min="8" max="8" width="9.140625" customWidth="1"/>
    <col min="9" max="10" width="18.140625" customWidth="1"/>
  </cols>
  <sheetData>
    <row r="1" spans="1:9" x14ac:dyDescent="0.25">
      <c r="B1" s="1" t="s">
        <v>89</v>
      </c>
    </row>
    <row r="2" spans="1:9" ht="30" x14ac:dyDescent="0.25">
      <c r="A2" s="28" t="s">
        <v>1</v>
      </c>
      <c r="B2" s="60" t="s">
        <v>1297</v>
      </c>
      <c r="C2" s="20" t="s">
        <v>3</v>
      </c>
    </row>
    <row r="3" spans="1:9" ht="60" x14ac:dyDescent="0.25">
      <c r="A3" s="4"/>
      <c r="B3" s="28" t="s">
        <v>1298</v>
      </c>
      <c r="C3" s="4"/>
      <c r="F3" t="s">
        <v>1694</v>
      </c>
      <c r="G3" s="21" t="s">
        <v>1908</v>
      </c>
      <c r="H3" s="21" t="s">
        <v>1910</v>
      </c>
      <c r="I3" s="21" t="s">
        <v>1909</v>
      </c>
    </row>
    <row r="4" spans="1:9" x14ac:dyDescent="0.25">
      <c r="A4" s="4" t="s">
        <v>816</v>
      </c>
      <c r="B4" s="4" t="s">
        <v>1299</v>
      </c>
      <c r="C4" s="4">
        <v>59</v>
      </c>
      <c r="F4" t="s">
        <v>1451</v>
      </c>
      <c r="G4">
        <v>95</v>
      </c>
      <c r="H4">
        <v>25</v>
      </c>
      <c r="I4">
        <v>24</v>
      </c>
    </row>
    <row r="5" spans="1:9" x14ac:dyDescent="0.25">
      <c r="A5" s="4" t="s">
        <v>816</v>
      </c>
      <c r="B5" s="4" t="s">
        <v>1300</v>
      </c>
      <c r="C5" s="4">
        <v>36</v>
      </c>
      <c r="F5" t="s">
        <v>409</v>
      </c>
      <c r="G5">
        <v>92</v>
      </c>
      <c r="H5">
        <v>26</v>
      </c>
      <c r="I5">
        <v>0</v>
      </c>
    </row>
    <row r="6" spans="1:9" x14ac:dyDescent="0.25">
      <c r="A6" s="4" t="s">
        <v>816</v>
      </c>
      <c r="B6" s="4" t="s">
        <v>1301</v>
      </c>
      <c r="C6" s="4">
        <v>24</v>
      </c>
      <c r="F6" t="s">
        <v>1911</v>
      </c>
      <c r="G6">
        <v>175</v>
      </c>
      <c r="H6">
        <v>29</v>
      </c>
      <c r="I6">
        <v>0</v>
      </c>
    </row>
    <row r="7" spans="1:9" x14ac:dyDescent="0.25">
      <c r="A7" s="4" t="s">
        <v>1023</v>
      </c>
      <c r="B7" s="4" t="s">
        <v>1302</v>
      </c>
      <c r="C7" s="4">
        <v>10</v>
      </c>
      <c r="F7" t="s">
        <v>1912</v>
      </c>
      <c r="G7">
        <v>62</v>
      </c>
      <c r="H7">
        <v>17</v>
      </c>
      <c r="I7">
        <v>76</v>
      </c>
    </row>
    <row r="8" spans="1:9" x14ac:dyDescent="0.25">
      <c r="A8" s="4" t="s">
        <v>314</v>
      </c>
      <c r="B8" s="4" t="s">
        <v>1012</v>
      </c>
      <c r="C8" s="4">
        <v>5</v>
      </c>
      <c r="F8" t="s">
        <v>1913</v>
      </c>
      <c r="G8">
        <v>123</v>
      </c>
      <c r="H8">
        <v>56</v>
      </c>
      <c r="I8">
        <v>22</v>
      </c>
    </row>
    <row r="9" spans="1:9" x14ac:dyDescent="0.25">
      <c r="A9" s="4" t="s">
        <v>314</v>
      </c>
      <c r="B9" s="4" t="s">
        <v>342</v>
      </c>
      <c r="C9" s="4">
        <v>5</v>
      </c>
      <c r="F9" t="s">
        <v>1914</v>
      </c>
      <c r="G9">
        <v>43</v>
      </c>
      <c r="H9">
        <v>19</v>
      </c>
      <c r="I9">
        <v>52</v>
      </c>
    </row>
    <row r="10" spans="1:9" x14ac:dyDescent="0.25">
      <c r="A10" s="4" t="s">
        <v>314</v>
      </c>
      <c r="B10" s="4" t="s">
        <v>1303</v>
      </c>
      <c r="C10" s="4">
        <v>5</v>
      </c>
      <c r="F10" t="s">
        <v>1915</v>
      </c>
      <c r="G10">
        <v>84</v>
      </c>
      <c r="H10">
        <v>26</v>
      </c>
      <c r="I10">
        <v>17</v>
      </c>
    </row>
    <row r="11" spans="1:9" x14ac:dyDescent="0.25">
      <c r="A11" s="4" t="s">
        <v>314</v>
      </c>
      <c r="B11" s="4" t="s">
        <v>1142</v>
      </c>
      <c r="C11" s="4">
        <v>5</v>
      </c>
      <c r="F11" t="s">
        <v>1916</v>
      </c>
      <c r="G11">
        <v>134</v>
      </c>
      <c r="H11">
        <v>68</v>
      </c>
      <c r="I11">
        <v>57</v>
      </c>
    </row>
    <row r="12" spans="1:9" x14ac:dyDescent="0.25">
      <c r="A12" s="4" t="s">
        <v>314</v>
      </c>
      <c r="B12" s="4" t="s">
        <v>1304</v>
      </c>
      <c r="C12" s="4">
        <v>2</v>
      </c>
      <c r="F12" t="s">
        <v>1917</v>
      </c>
      <c r="G12">
        <v>102</v>
      </c>
      <c r="H12">
        <v>13</v>
      </c>
      <c r="I12">
        <v>36</v>
      </c>
    </row>
    <row r="13" spans="1:9" x14ac:dyDescent="0.25">
      <c r="A13" s="4" t="s">
        <v>314</v>
      </c>
      <c r="B13" s="4" t="s">
        <v>1155</v>
      </c>
      <c r="C13" s="4">
        <v>2</v>
      </c>
      <c r="F13" t="s">
        <v>1918</v>
      </c>
      <c r="G13">
        <v>78</v>
      </c>
      <c r="H13">
        <v>17</v>
      </c>
      <c r="I13">
        <v>23</v>
      </c>
    </row>
    <row r="14" spans="1:9" x14ac:dyDescent="0.25">
      <c r="A14" s="4" t="s">
        <v>314</v>
      </c>
      <c r="B14" s="4" t="s">
        <v>1305</v>
      </c>
      <c r="C14" s="4">
        <v>1</v>
      </c>
    </row>
    <row r="15" spans="1:9" x14ac:dyDescent="0.25">
      <c r="A15" s="4"/>
      <c r="B15" s="28" t="s">
        <v>74</v>
      </c>
      <c r="C15" s="28">
        <f>SUM(C4:C14)</f>
        <v>154</v>
      </c>
    </row>
    <row r="16" spans="1:9" x14ac:dyDescent="0.25">
      <c r="A16" s="4"/>
      <c r="B16" s="28"/>
      <c r="C16" s="28"/>
      <c r="G16" s="21"/>
      <c r="H16" s="21"/>
      <c r="I16" s="21"/>
    </row>
    <row r="17" spans="1:9" x14ac:dyDescent="0.25">
      <c r="A17" s="28" t="s">
        <v>816</v>
      </c>
      <c r="B17" s="28" t="s">
        <v>1306</v>
      </c>
      <c r="C17" s="28">
        <f>SUM(C4:C6)</f>
        <v>119</v>
      </c>
      <c r="D17" s="16">
        <f>C17/C15</f>
        <v>0.77272727272727271</v>
      </c>
    </row>
    <row r="18" spans="1:9" ht="60" x14ac:dyDescent="0.25">
      <c r="A18" s="28" t="s">
        <v>1023</v>
      </c>
      <c r="B18" s="28" t="s">
        <v>1307</v>
      </c>
      <c r="C18" s="28">
        <f>SUM(C7:C7)</f>
        <v>10</v>
      </c>
      <c r="D18" s="16">
        <f>C18/C15</f>
        <v>6.4935064935064929E-2</v>
      </c>
      <c r="F18" t="s">
        <v>1694</v>
      </c>
      <c r="G18" s="21" t="s">
        <v>1908</v>
      </c>
    </row>
    <row r="19" spans="1:9" x14ac:dyDescent="0.25">
      <c r="A19" s="28" t="s">
        <v>314</v>
      </c>
      <c r="B19" s="28" t="s">
        <v>1308</v>
      </c>
      <c r="C19" s="28">
        <f>SUM(C8:C14)</f>
        <v>25</v>
      </c>
      <c r="D19" s="16">
        <f>C19/C15</f>
        <v>0.16233766233766234</v>
      </c>
      <c r="F19" t="s">
        <v>1922</v>
      </c>
      <c r="G19">
        <v>43</v>
      </c>
    </row>
    <row r="20" spans="1:9" x14ac:dyDescent="0.25">
      <c r="A20" s="4"/>
      <c r="B20" s="4"/>
      <c r="C20" s="4"/>
      <c r="F20" t="s">
        <v>1920</v>
      </c>
      <c r="G20">
        <v>62</v>
      </c>
    </row>
    <row r="21" spans="1:9" s="1" customFormat="1" x14ac:dyDescent="0.25">
      <c r="A21" s="28" t="s">
        <v>1</v>
      </c>
      <c r="B21" s="153" t="s">
        <v>1309</v>
      </c>
      <c r="C21" s="20" t="s">
        <v>3</v>
      </c>
      <c r="F21" t="s">
        <v>1926</v>
      </c>
      <c r="G21">
        <v>78</v>
      </c>
      <c r="H21"/>
      <c r="I21"/>
    </row>
    <row r="22" spans="1:9" x14ac:dyDescent="0.25">
      <c r="A22" s="4" t="s">
        <v>816</v>
      </c>
      <c r="B22" s="4" t="s">
        <v>1310</v>
      </c>
      <c r="C22" s="4">
        <v>71</v>
      </c>
      <c r="F22" t="s">
        <v>1923</v>
      </c>
      <c r="G22">
        <v>84</v>
      </c>
    </row>
    <row r="23" spans="1:9" x14ac:dyDescent="0.25">
      <c r="A23" s="4" t="s">
        <v>816</v>
      </c>
      <c r="B23" s="124" t="s">
        <v>1311</v>
      </c>
      <c r="C23" s="4">
        <v>21</v>
      </c>
      <c r="F23" t="s">
        <v>409</v>
      </c>
      <c r="G23">
        <v>92</v>
      </c>
    </row>
    <row r="24" spans="1:9" ht="13.9" customHeight="1" x14ac:dyDescent="0.25">
      <c r="A24" s="4" t="s">
        <v>1023</v>
      </c>
      <c r="B24" s="4" t="s">
        <v>1302</v>
      </c>
      <c r="C24" s="4">
        <v>11</v>
      </c>
      <c r="F24" t="s">
        <v>1451</v>
      </c>
      <c r="G24">
        <v>95</v>
      </c>
    </row>
    <row r="25" spans="1:9" x14ac:dyDescent="0.25">
      <c r="A25" s="4" t="s">
        <v>314</v>
      </c>
      <c r="B25" s="124" t="s">
        <v>1009</v>
      </c>
      <c r="C25" s="4">
        <v>9</v>
      </c>
      <c r="F25" t="s">
        <v>1925</v>
      </c>
      <c r="G25">
        <v>102</v>
      </c>
    </row>
    <row r="26" spans="1:9" x14ac:dyDescent="0.25">
      <c r="A26" s="4" t="s">
        <v>314</v>
      </c>
      <c r="B26" s="4" t="s">
        <v>1312</v>
      </c>
      <c r="C26" s="4">
        <v>8</v>
      </c>
      <c r="F26" t="s">
        <v>1921</v>
      </c>
      <c r="G26">
        <v>123</v>
      </c>
    </row>
    <row r="27" spans="1:9" x14ac:dyDescent="0.25">
      <c r="A27" s="4" t="s">
        <v>816</v>
      </c>
      <c r="B27" s="4" t="s">
        <v>1313</v>
      </c>
      <c r="C27" s="4">
        <v>5</v>
      </c>
      <c r="F27" t="s">
        <v>1924</v>
      </c>
      <c r="G27">
        <v>134</v>
      </c>
    </row>
    <row r="28" spans="1:9" x14ac:dyDescent="0.25">
      <c r="A28" s="4" t="s">
        <v>314</v>
      </c>
      <c r="B28" s="4" t="s">
        <v>1314</v>
      </c>
      <c r="C28" s="4">
        <v>3</v>
      </c>
      <c r="F28" t="s">
        <v>1919</v>
      </c>
      <c r="G28">
        <v>175</v>
      </c>
    </row>
    <row r="29" spans="1:9" x14ac:dyDescent="0.25">
      <c r="A29" s="4" t="s">
        <v>314</v>
      </c>
      <c r="B29" s="4" t="s">
        <v>1142</v>
      </c>
      <c r="C29" s="4">
        <v>1</v>
      </c>
    </row>
    <row r="30" spans="1:9" x14ac:dyDescent="0.25">
      <c r="A30" s="4"/>
      <c r="B30" s="28" t="s">
        <v>74</v>
      </c>
      <c r="C30" s="28">
        <f>SUM(C22:C29)</f>
        <v>129</v>
      </c>
    </row>
    <row r="31" spans="1:9" x14ac:dyDescent="0.25">
      <c r="A31" s="4"/>
      <c r="B31" s="28"/>
      <c r="C31" s="28"/>
    </row>
    <row r="32" spans="1:9" x14ac:dyDescent="0.25">
      <c r="A32" s="4" t="s">
        <v>816</v>
      </c>
      <c r="B32" s="28" t="s">
        <v>1306</v>
      </c>
      <c r="C32" s="28">
        <f>SUM(C22:C23)</f>
        <v>92</v>
      </c>
      <c r="D32" s="16">
        <f>C32/C30</f>
        <v>0.71317829457364346</v>
      </c>
    </row>
    <row r="33" spans="1:7" ht="30" x14ac:dyDescent="0.25">
      <c r="A33" s="4" t="s">
        <v>1023</v>
      </c>
      <c r="B33" s="28" t="s">
        <v>1315</v>
      </c>
      <c r="C33" s="28">
        <f>SUM(C24:C24)</f>
        <v>11</v>
      </c>
      <c r="D33" s="16">
        <f>C33/C30</f>
        <v>8.5271317829457363E-2</v>
      </c>
      <c r="F33" t="s">
        <v>1694</v>
      </c>
      <c r="G33" s="21" t="s">
        <v>1910</v>
      </c>
    </row>
    <row r="34" spans="1:7" x14ac:dyDescent="0.25">
      <c r="A34" s="4" t="s">
        <v>314</v>
      </c>
      <c r="B34" s="28" t="s">
        <v>1316</v>
      </c>
      <c r="C34" s="28">
        <f>SUM(C25:C29)</f>
        <v>26</v>
      </c>
      <c r="D34" s="16">
        <f>C34/C30</f>
        <v>0.20155038759689922</v>
      </c>
      <c r="F34" t="s">
        <v>1925</v>
      </c>
      <c r="G34">
        <v>13</v>
      </c>
    </row>
    <row r="35" spans="1:7" x14ac:dyDescent="0.25">
      <c r="A35" s="4"/>
      <c r="B35" s="4"/>
      <c r="C35" s="4"/>
      <c r="F35" t="s">
        <v>1920</v>
      </c>
      <c r="G35">
        <v>17</v>
      </c>
    </row>
    <row r="36" spans="1:7" s="1" customFormat="1" x14ac:dyDescent="0.25">
      <c r="A36" s="28" t="s">
        <v>1</v>
      </c>
      <c r="B36" s="153" t="s">
        <v>1317</v>
      </c>
      <c r="C36" s="20" t="s">
        <v>3</v>
      </c>
      <c r="F36" t="s">
        <v>1926</v>
      </c>
      <c r="G36">
        <v>17</v>
      </c>
    </row>
    <row r="37" spans="1:7" x14ac:dyDescent="0.25">
      <c r="A37" s="4" t="s">
        <v>816</v>
      </c>
      <c r="B37" s="4" t="s">
        <v>1318</v>
      </c>
      <c r="C37" s="4">
        <v>56</v>
      </c>
      <c r="F37" t="s">
        <v>1922</v>
      </c>
      <c r="G37">
        <v>19</v>
      </c>
    </row>
    <row r="38" spans="1:7" x14ac:dyDescent="0.25">
      <c r="A38" s="4" t="s">
        <v>816</v>
      </c>
      <c r="B38" s="4" t="s">
        <v>283</v>
      </c>
      <c r="C38" s="4">
        <v>38</v>
      </c>
      <c r="F38" t="s">
        <v>1451</v>
      </c>
      <c r="G38">
        <v>25</v>
      </c>
    </row>
    <row r="39" spans="1:7" x14ac:dyDescent="0.25">
      <c r="A39" s="4" t="s">
        <v>816</v>
      </c>
      <c r="B39" s="4" t="s">
        <v>1311</v>
      </c>
      <c r="C39" s="4">
        <v>19</v>
      </c>
      <c r="F39" t="s">
        <v>409</v>
      </c>
      <c r="G39">
        <v>26</v>
      </c>
    </row>
    <row r="40" spans="1:7" ht="30" x14ac:dyDescent="0.25">
      <c r="A40" s="4" t="s">
        <v>291</v>
      </c>
      <c r="B40" s="22" t="s">
        <v>1319</v>
      </c>
      <c r="C40" s="4">
        <v>12</v>
      </c>
      <c r="F40" t="s">
        <v>1923</v>
      </c>
      <c r="G40">
        <v>26</v>
      </c>
    </row>
    <row r="41" spans="1:7" x14ac:dyDescent="0.25">
      <c r="A41" s="4" t="s">
        <v>90</v>
      </c>
      <c r="B41" s="4" t="s">
        <v>1320</v>
      </c>
      <c r="C41" s="4">
        <v>27</v>
      </c>
      <c r="F41" t="s">
        <v>1919</v>
      </c>
      <c r="G41">
        <v>29</v>
      </c>
    </row>
    <row r="42" spans="1:7" x14ac:dyDescent="0.25">
      <c r="A42" s="4" t="s">
        <v>90</v>
      </c>
      <c r="B42" s="4" t="s">
        <v>1321</v>
      </c>
      <c r="C42" s="4">
        <v>13</v>
      </c>
      <c r="F42" t="s">
        <v>1921</v>
      </c>
      <c r="G42">
        <v>56</v>
      </c>
    </row>
    <row r="43" spans="1:7" x14ac:dyDescent="0.25">
      <c r="A43" s="4" t="s">
        <v>90</v>
      </c>
      <c r="B43" s="4" t="s">
        <v>1322</v>
      </c>
      <c r="C43" s="4">
        <v>10</v>
      </c>
      <c r="F43" t="s">
        <v>1924</v>
      </c>
      <c r="G43">
        <v>68</v>
      </c>
    </row>
    <row r="44" spans="1:7" x14ac:dyDescent="0.25">
      <c r="A44" s="4" t="s">
        <v>1023</v>
      </c>
      <c r="B44" s="4" t="s">
        <v>1302</v>
      </c>
      <c r="C44" s="4">
        <v>7</v>
      </c>
    </row>
    <row r="45" spans="1:7" x14ac:dyDescent="0.25">
      <c r="A45" s="4" t="s">
        <v>310</v>
      </c>
      <c r="B45" s="4" t="s">
        <v>1009</v>
      </c>
      <c r="C45" s="4">
        <v>15</v>
      </c>
    </row>
    <row r="46" spans="1:7" ht="30" x14ac:dyDescent="0.25">
      <c r="A46" s="4" t="s">
        <v>310</v>
      </c>
      <c r="B46" s="4" t="s">
        <v>1323</v>
      </c>
      <c r="C46" s="4">
        <v>9</v>
      </c>
      <c r="G46" s="21" t="s">
        <v>1909</v>
      </c>
    </row>
    <row r="47" spans="1:7" x14ac:dyDescent="0.25">
      <c r="A47" s="4" t="s">
        <v>310</v>
      </c>
      <c r="B47" s="4" t="s">
        <v>1324</v>
      </c>
      <c r="C47" s="4">
        <v>3</v>
      </c>
      <c r="F47" t="s">
        <v>1923</v>
      </c>
      <c r="G47">
        <v>17</v>
      </c>
    </row>
    <row r="48" spans="1:7" x14ac:dyDescent="0.25">
      <c r="A48" s="4" t="s">
        <v>310</v>
      </c>
      <c r="B48" s="4" t="s">
        <v>1142</v>
      </c>
      <c r="C48" s="4">
        <v>2</v>
      </c>
      <c r="F48" t="s">
        <v>1921</v>
      </c>
      <c r="G48">
        <v>22</v>
      </c>
    </row>
    <row r="49" spans="1:7" s="1" customFormat="1" x14ac:dyDescent="0.25">
      <c r="A49" s="28"/>
      <c r="B49" s="28" t="s">
        <v>74</v>
      </c>
      <c r="C49" s="28">
        <f>SUM(C37:C48)</f>
        <v>211</v>
      </c>
      <c r="F49" t="s">
        <v>1926</v>
      </c>
      <c r="G49">
        <v>23</v>
      </c>
    </row>
    <row r="50" spans="1:7" s="1" customFormat="1" x14ac:dyDescent="0.25">
      <c r="A50" s="28"/>
      <c r="B50" s="28"/>
      <c r="C50" s="28"/>
      <c r="F50" t="s">
        <v>1451</v>
      </c>
      <c r="G50">
        <v>24</v>
      </c>
    </row>
    <row r="51" spans="1:7" s="1" customFormat="1" x14ac:dyDescent="0.25">
      <c r="A51" s="28" t="s">
        <v>816</v>
      </c>
      <c r="B51" s="28" t="s">
        <v>1325</v>
      </c>
      <c r="C51" s="28">
        <f>SUM(C37:C39)</f>
        <v>113</v>
      </c>
      <c r="D51" s="16">
        <f>C51/C49</f>
        <v>0.53554502369668244</v>
      </c>
      <c r="F51" t="s">
        <v>1925</v>
      </c>
      <c r="G51">
        <v>36</v>
      </c>
    </row>
    <row r="52" spans="1:7" s="1" customFormat="1" x14ac:dyDescent="0.25">
      <c r="A52" s="28" t="s">
        <v>291</v>
      </c>
      <c r="B52" s="28" t="s">
        <v>1326</v>
      </c>
      <c r="C52" s="28">
        <f>SUM(C40:C40)</f>
        <v>12</v>
      </c>
      <c r="D52" s="16">
        <f>C52/C49</f>
        <v>5.6872037914691941E-2</v>
      </c>
      <c r="F52" t="s">
        <v>1922</v>
      </c>
      <c r="G52">
        <v>52</v>
      </c>
    </row>
    <row r="53" spans="1:7" s="1" customFormat="1" x14ac:dyDescent="0.25">
      <c r="A53" s="28" t="s">
        <v>90</v>
      </c>
      <c r="B53" s="28" t="s">
        <v>1327</v>
      </c>
      <c r="C53" s="28">
        <f>SUM(C41:C43)</f>
        <v>50</v>
      </c>
      <c r="D53" s="16">
        <f>C53/C49</f>
        <v>0.23696682464454977</v>
      </c>
      <c r="F53" t="s">
        <v>1924</v>
      </c>
      <c r="G53">
        <v>57</v>
      </c>
    </row>
    <row r="54" spans="1:7" s="1" customFormat="1" x14ac:dyDescent="0.25">
      <c r="A54" s="28" t="s">
        <v>1023</v>
      </c>
      <c r="B54" s="28" t="s">
        <v>1328</v>
      </c>
      <c r="C54" s="28">
        <f>SUM(C44:C44)</f>
        <v>7</v>
      </c>
      <c r="D54" s="16">
        <f>C54/C49</f>
        <v>3.3175355450236969E-2</v>
      </c>
      <c r="F54" t="s">
        <v>1920</v>
      </c>
      <c r="G54">
        <v>76</v>
      </c>
    </row>
    <row r="55" spans="1:7" s="1" customFormat="1" x14ac:dyDescent="0.25">
      <c r="A55" s="28" t="s">
        <v>310</v>
      </c>
      <c r="B55" s="28" t="s">
        <v>1329</v>
      </c>
      <c r="C55" s="28">
        <f>SUM(C45:C48)</f>
        <v>29</v>
      </c>
      <c r="D55" s="16">
        <f>C55/C49</f>
        <v>0.13744075829383887</v>
      </c>
    </row>
    <row r="56" spans="1:7" s="1" customFormat="1" x14ac:dyDescent="0.25">
      <c r="A56" s="28"/>
      <c r="B56" s="28"/>
      <c r="C56" s="28"/>
    </row>
    <row r="57" spans="1:7" x14ac:dyDescent="0.25">
      <c r="A57" s="4"/>
      <c r="B57" s="4"/>
      <c r="C57" s="4"/>
      <c r="F57" t="s">
        <v>409</v>
      </c>
      <c r="G57">
        <v>0</v>
      </c>
    </row>
    <row r="58" spans="1:7" s="1" customFormat="1" x14ac:dyDescent="0.25">
      <c r="A58" s="28" t="s">
        <v>1</v>
      </c>
      <c r="B58" s="153" t="s">
        <v>1330</v>
      </c>
      <c r="C58" s="20" t="s">
        <v>3</v>
      </c>
      <c r="F58" t="s">
        <v>1919</v>
      </c>
      <c r="G58">
        <v>0</v>
      </c>
    </row>
    <row r="59" spans="1:7" x14ac:dyDescent="0.25">
      <c r="A59" s="4" t="s">
        <v>816</v>
      </c>
      <c r="B59" s="4" t="s">
        <v>1331</v>
      </c>
      <c r="C59" s="4">
        <v>37</v>
      </c>
    </row>
    <row r="60" spans="1:7" x14ac:dyDescent="0.25">
      <c r="A60" s="4" t="s">
        <v>816</v>
      </c>
      <c r="B60" s="124" t="s">
        <v>1311</v>
      </c>
      <c r="C60" s="4">
        <v>25</v>
      </c>
    </row>
    <row r="61" spans="1:7" x14ac:dyDescent="0.25">
      <c r="A61" s="4" t="s">
        <v>142</v>
      </c>
      <c r="B61" s="4" t="s">
        <v>1332</v>
      </c>
      <c r="C61" s="4">
        <v>54</v>
      </c>
    </row>
    <row r="62" spans="1:7" x14ac:dyDescent="0.25">
      <c r="A62" s="4" t="s">
        <v>284</v>
      </c>
      <c r="B62" s="22" t="s">
        <v>1333</v>
      </c>
      <c r="C62" s="4">
        <v>33</v>
      </c>
    </row>
    <row r="63" spans="1:7" x14ac:dyDescent="0.25">
      <c r="A63" s="4" t="s">
        <v>284</v>
      </c>
      <c r="B63" s="4" t="s">
        <v>1334</v>
      </c>
      <c r="C63" s="4">
        <v>21</v>
      </c>
    </row>
    <row r="64" spans="1:7" ht="45" x14ac:dyDescent="0.25">
      <c r="A64" s="4" t="s">
        <v>284</v>
      </c>
      <c r="B64" s="22" t="s">
        <v>1335</v>
      </c>
      <c r="C64" s="4">
        <v>21</v>
      </c>
    </row>
    <row r="65" spans="1:4" ht="60" x14ac:dyDescent="0.25">
      <c r="A65" s="4" t="s">
        <v>284</v>
      </c>
      <c r="B65" s="22" t="s">
        <v>1336</v>
      </c>
      <c r="C65" s="4">
        <v>1</v>
      </c>
    </row>
    <row r="66" spans="1:4" x14ac:dyDescent="0.25">
      <c r="A66" s="4" t="s">
        <v>1023</v>
      </c>
      <c r="B66" s="4" t="s">
        <v>1337</v>
      </c>
      <c r="C66" s="4">
        <v>13</v>
      </c>
    </row>
    <row r="67" spans="1:4" x14ac:dyDescent="0.25">
      <c r="A67" s="4" t="s">
        <v>310</v>
      </c>
      <c r="B67" s="124" t="s">
        <v>1009</v>
      </c>
      <c r="C67" s="4">
        <v>7</v>
      </c>
    </row>
    <row r="68" spans="1:4" x14ac:dyDescent="0.25">
      <c r="A68" s="4" t="s">
        <v>310</v>
      </c>
      <c r="B68" s="4" t="s">
        <v>1338</v>
      </c>
      <c r="C68" s="4">
        <v>4</v>
      </c>
    </row>
    <row r="69" spans="1:4" x14ac:dyDescent="0.25">
      <c r="A69" s="4" t="s">
        <v>310</v>
      </c>
      <c r="B69" s="4" t="s">
        <v>1152</v>
      </c>
      <c r="C69" s="4">
        <v>4</v>
      </c>
    </row>
    <row r="70" spans="1:4" x14ac:dyDescent="0.25">
      <c r="A70" s="4" t="s">
        <v>310</v>
      </c>
      <c r="B70" s="4" t="s">
        <v>1339</v>
      </c>
      <c r="C70" s="4">
        <v>2</v>
      </c>
    </row>
    <row r="71" spans="1:4" x14ac:dyDescent="0.25">
      <c r="A71" s="4"/>
      <c r="B71" s="28" t="s">
        <v>74</v>
      </c>
      <c r="C71" s="28">
        <f>SUM(C59:C70)</f>
        <v>222</v>
      </c>
    </row>
    <row r="72" spans="1:4" x14ac:dyDescent="0.25">
      <c r="A72" s="4"/>
      <c r="B72" s="28"/>
      <c r="C72" s="28"/>
    </row>
    <row r="73" spans="1:4" x14ac:dyDescent="0.25">
      <c r="A73" s="4" t="s">
        <v>816</v>
      </c>
      <c r="B73" s="28" t="s">
        <v>1340</v>
      </c>
      <c r="C73" s="28">
        <f>SUM(C59:C60)</f>
        <v>62</v>
      </c>
      <c r="D73" s="16">
        <f>C73/C71</f>
        <v>0.27927927927927926</v>
      </c>
    </row>
    <row r="74" spans="1:4" x14ac:dyDescent="0.25">
      <c r="A74" s="4" t="s">
        <v>142</v>
      </c>
      <c r="B74" s="28" t="s">
        <v>381</v>
      </c>
      <c r="C74" s="28">
        <f>SUM(C61:C61)</f>
        <v>54</v>
      </c>
      <c r="D74" s="16">
        <f>C74/C71</f>
        <v>0.24324324324324326</v>
      </c>
    </row>
    <row r="75" spans="1:4" x14ac:dyDescent="0.25">
      <c r="A75" s="4" t="s">
        <v>284</v>
      </c>
      <c r="B75" s="28" t="s">
        <v>1341</v>
      </c>
      <c r="C75" s="28">
        <f>SUM(C62:C65)</f>
        <v>76</v>
      </c>
      <c r="D75" s="16">
        <f>C75/C71</f>
        <v>0.34234234234234234</v>
      </c>
    </row>
    <row r="76" spans="1:4" x14ac:dyDescent="0.25">
      <c r="A76" s="4" t="s">
        <v>1023</v>
      </c>
      <c r="B76" s="28" t="s">
        <v>1328</v>
      </c>
      <c r="C76" s="28">
        <f>SUM(C66:C66)</f>
        <v>13</v>
      </c>
      <c r="D76" s="16">
        <f>C76/C71</f>
        <v>5.8558558558558557E-2</v>
      </c>
    </row>
    <row r="77" spans="1:4" x14ac:dyDescent="0.25">
      <c r="A77" s="4" t="s">
        <v>310</v>
      </c>
      <c r="B77" s="28" t="s">
        <v>1342</v>
      </c>
      <c r="C77" s="28">
        <f>SUM(C67:C70)</f>
        <v>17</v>
      </c>
      <c r="D77" s="16">
        <f>C77/C71</f>
        <v>7.6576576576576572E-2</v>
      </c>
    </row>
    <row r="78" spans="1:4" x14ac:dyDescent="0.25">
      <c r="A78" s="4"/>
      <c r="B78" s="28"/>
      <c r="C78" s="28"/>
    </row>
    <row r="79" spans="1:4" s="1" customFormat="1" x14ac:dyDescent="0.25">
      <c r="A79" s="28" t="s">
        <v>1</v>
      </c>
      <c r="B79" s="153" t="s">
        <v>1343</v>
      </c>
      <c r="C79" s="20" t="s">
        <v>3</v>
      </c>
    </row>
    <row r="80" spans="1:4" x14ac:dyDescent="0.25">
      <c r="A80" s="4" t="s">
        <v>816</v>
      </c>
      <c r="B80" s="4" t="s">
        <v>1344</v>
      </c>
      <c r="C80" s="4">
        <v>68</v>
      </c>
    </row>
    <row r="81" spans="1:3" x14ac:dyDescent="0.25">
      <c r="A81" s="4" t="s">
        <v>816</v>
      </c>
      <c r="B81" s="124" t="s">
        <v>1311</v>
      </c>
      <c r="C81" s="4">
        <v>40</v>
      </c>
    </row>
    <row r="82" spans="1:3" x14ac:dyDescent="0.25">
      <c r="A82" s="4" t="s">
        <v>816</v>
      </c>
      <c r="B82" s="4" t="s">
        <v>1345</v>
      </c>
      <c r="C82" s="4">
        <v>15</v>
      </c>
    </row>
    <row r="83" spans="1:3" x14ac:dyDescent="0.25">
      <c r="A83" s="4" t="s">
        <v>142</v>
      </c>
      <c r="B83" s="4" t="s">
        <v>1346</v>
      </c>
      <c r="C83" s="4">
        <v>35</v>
      </c>
    </row>
    <row r="84" spans="1:3" x14ac:dyDescent="0.25">
      <c r="A84" s="4" t="s">
        <v>284</v>
      </c>
      <c r="B84" s="4" t="s">
        <v>1347</v>
      </c>
      <c r="C84" s="4">
        <v>17</v>
      </c>
    </row>
    <row r="85" spans="1:3" x14ac:dyDescent="0.25">
      <c r="A85" s="4" t="s">
        <v>284</v>
      </c>
      <c r="B85" s="4" t="s">
        <v>1348</v>
      </c>
      <c r="C85" s="4">
        <v>5</v>
      </c>
    </row>
    <row r="86" spans="1:3" x14ac:dyDescent="0.25">
      <c r="A86" s="4" t="s">
        <v>1023</v>
      </c>
      <c r="B86" s="4" t="s">
        <v>1337</v>
      </c>
      <c r="C86" s="4">
        <v>6</v>
      </c>
    </row>
    <row r="87" spans="1:3" x14ac:dyDescent="0.25">
      <c r="A87" s="4" t="s">
        <v>310</v>
      </c>
      <c r="B87" s="124" t="s">
        <v>1009</v>
      </c>
      <c r="C87" s="4">
        <v>26</v>
      </c>
    </row>
    <row r="88" spans="1:3" x14ac:dyDescent="0.25">
      <c r="A88" s="4" t="s">
        <v>310</v>
      </c>
      <c r="B88" s="4" t="s">
        <v>1349</v>
      </c>
      <c r="C88" s="4">
        <v>7</v>
      </c>
    </row>
    <row r="89" spans="1:3" x14ac:dyDescent="0.25">
      <c r="A89" s="4" t="s">
        <v>310</v>
      </c>
      <c r="B89" s="4" t="s">
        <v>332</v>
      </c>
      <c r="C89" s="4">
        <v>6</v>
      </c>
    </row>
    <row r="90" spans="1:3" x14ac:dyDescent="0.25">
      <c r="A90" s="4" t="s">
        <v>310</v>
      </c>
      <c r="B90" s="4" t="s">
        <v>1350</v>
      </c>
      <c r="C90" s="4">
        <v>4</v>
      </c>
    </row>
    <row r="91" spans="1:3" x14ac:dyDescent="0.25">
      <c r="A91" s="4" t="s">
        <v>310</v>
      </c>
      <c r="B91" s="4" t="s">
        <v>1351</v>
      </c>
      <c r="C91" s="4">
        <v>4</v>
      </c>
    </row>
    <row r="92" spans="1:3" x14ac:dyDescent="0.25">
      <c r="A92" s="4" t="s">
        <v>310</v>
      </c>
      <c r="B92" s="124" t="s">
        <v>1352</v>
      </c>
      <c r="C92" s="4">
        <v>3</v>
      </c>
    </row>
    <row r="93" spans="1:3" x14ac:dyDescent="0.25">
      <c r="A93" s="4" t="s">
        <v>310</v>
      </c>
      <c r="B93" s="4" t="s">
        <v>1108</v>
      </c>
      <c r="C93" s="4">
        <v>3</v>
      </c>
    </row>
    <row r="94" spans="1:3" ht="12.6" customHeight="1" x14ac:dyDescent="0.25">
      <c r="A94" s="4" t="s">
        <v>310</v>
      </c>
      <c r="B94" s="4" t="s">
        <v>1353</v>
      </c>
      <c r="C94" s="4">
        <v>2</v>
      </c>
    </row>
    <row r="95" spans="1:3" x14ac:dyDescent="0.25">
      <c r="A95" s="4" t="s">
        <v>310</v>
      </c>
      <c r="B95" s="4" t="s">
        <v>1142</v>
      </c>
      <c r="C95" s="4">
        <v>1</v>
      </c>
    </row>
    <row r="96" spans="1:3" x14ac:dyDescent="0.25">
      <c r="A96" s="4"/>
      <c r="B96" s="28" t="s">
        <v>74</v>
      </c>
      <c r="C96" s="28">
        <f>SUM(C80:C95)</f>
        <v>242</v>
      </c>
    </row>
    <row r="97" spans="1:4" x14ac:dyDescent="0.25">
      <c r="A97" s="4"/>
      <c r="B97" s="28"/>
      <c r="C97" s="28"/>
    </row>
    <row r="98" spans="1:4" x14ac:dyDescent="0.25">
      <c r="A98" s="4" t="s">
        <v>816</v>
      </c>
      <c r="B98" s="28" t="s">
        <v>1354</v>
      </c>
      <c r="C98" s="28">
        <f>SUM(C80:C82)</f>
        <v>123</v>
      </c>
      <c r="D98" s="16">
        <f>C98/C96</f>
        <v>0.50826446280991733</v>
      </c>
    </row>
    <row r="99" spans="1:4" x14ac:dyDescent="0.25">
      <c r="A99" s="4" t="s">
        <v>142</v>
      </c>
      <c r="B99" s="28" t="s">
        <v>464</v>
      </c>
      <c r="C99" s="28">
        <f>SUM(C83:C83)</f>
        <v>35</v>
      </c>
      <c r="D99" s="16">
        <f>C99/C96</f>
        <v>0.14462809917355371</v>
      </c>
    </row>
    <row r="100" spans="1:4" x14ac:dyDescent="0.25">
      <c r="A100" s="4" t="s">
        <v>284</v>
      </c>
      <c r="B100" s="28" t="s">
        <v>1355</v>
      </c>
      <c r="C100" s="28">
        <f>SUM(C84:C85)</f>
        <v>22</v>
      </c>
      <c r="D100" s="16">
        <f>C100/C96</f>
        <v>9.0909090909090912E-2</v>
      </c>
    </row>
    <row r="101" spans="1:4" x14ac:dyDescent="0.25">
      <c r="A101" s="4" t="s">
        <v>1023</v>
      </c>
      <c r="B101" s="28" t="s">
        <v>1328</v>
      </c>
      <c r="C101" s="28">
        <f>SUM(C86:C86)</f>
        <v>6</v>
      </c>
      <c r="D101" s="16">
        <f>C101/C96</f>
        <v>2.4793388429752067E-2</v>
      </c>
    </row>
    <row r="102" spans="1:4" x14ac:dyDescent="0.25">
      <c r="A102" s="4" t="s">
        <v>310</v>
      </c>
      <c r="B102" s="28" t="s">
        <v>1356</v>
      </c>
      <c r="C102" s="28">
        <f>SUM(C87:C95)</f>
        <v>56</v>
      </c>
      <c r="D102" s="16">
        <f>C102/C96</f>
        <v>0.23140495867768596</v>
      </c>
    </row>
    <row r="103" spans="1:4" x14ac:dyDescent="0.25">
      <c r="A103" s="4"/>
      <c r="B103" s="28"/>
      <c r="C103" s="28"/>
    </row>
    <row r="104" spans="1:4" s="1" customFormat="1" x14ac:dyDescent="0.25">
      <c r="A104" s="28" t="s">
        <v>1</v>
      </c>
      <c r="B104" s="154" t="s">
        <v>1357</v>
      </c>
      <c r="C104" s="20" t="s">
        <v>3</v>
      </c>
    </row>
    <row r="105" spans="1:4" x14ac:dyDescent="0.25">
      <c r="A105" s="4" t="s">
        <v>816</v>
      </c>
      <c r="B105" s="4" t="s">
        <v>1311</v>
      </c>
      <c r="C105" s="4">
        <v>38</v>
      </c>
    </row>
    <row r="106" spans="1:4" x14ac:dyDescent="0.25">
      <c r="A106" s="4" t="s">
        <v>816</v>
      </c>
      <c r="B106" s="4" t="s">
        <v>1358</v>
      </c>
      <c r="C106" s="4">
        <v>5</v>
      </c>
    </row>
    <row r="107" spans="1:4" x14ac:dyDescent="0.25">
      <c r="A107" s="4" t="s">
        <v>142</v>
      </c>
      <c r="B107" s="4" t="s">
        <v>1332</v>
      </c>
      <c r="C107" s="4">
        <v>58</v>
      </c>
    </row>
    <row r="108" spans="1:4" x14ac:dyDescent="0.25">
      <c r="A108" s="4" t="s">
        <v>142</v>
      </c>
      <c r="B108" s="4" t="s">
        <v>1359</v>
      </c>
      <c r="C108" s="4">
        <v>36</v>
      </c>
    </row>
    <row r="109" spans="1:4" x14ac:dyDescent="0.25">
      <c r="A109" s="4" t="s">
        <v>142</v>
      </c>
      <c r="B109" s="4" t="s">
        <v>1360</v>
      </c>
      <c r="C109" s="4">
        <v>32</v>
      </c>
    </row>
    <row r="110" spans="1:4" ht="13.9" customHeight="1" x14ac:dyDescent="0.25">
      <c r="A110" s="4" t="s">
        <v>284</v>
      </c>
      <c r="B110" s="22" t="s">
        <v>1361</v>
      </c>
      <c r="C110" s="4">
        <v>26</v>
      </c>
    </row>
    <row r="111" spans="1:4" ht="30" x14ac:dyDescent="0.25">
      <c r="A111" s="4" t="s">
        <v>284</v>
      </c>
      <c r="B111" s="22" t="s">
        <v>1362</v>
      </c>
      <c r="C111" s="4">
        <v>26</v>
      </c>
    </row>
    <row r="112" spans="1:4" x14ac:dyDescent="0.25">
      <c r="A112" s="4" t="s">
        <v>1023</v>
      </c>
      <c r="B112" s="4" t="s">
        <v>1337</v>
      </c>
      <c r="C112" s="4">
        <v>7</v>
      </c>
    </row>
    <row r="113" spans="1:4" x14ac:dyDescent="0.25">
      <c r="A113" s="4" t="s">
        <v>310</v>
      </c>
      <c r="B113" s="4" t="s">
        <v>1012</v>
      </c>
      <c r="C113" s="4">
        <v>6</v>
      </c>
    </row>
    <row r="114" spans="1:4" x14ac:dyDescent="0.25">
      <c r="A114" s="4" t="s">
        <v>310</v>
      </c>
      <c r="B114" s="4" t="s">
        <v>1363</v>
      </c>
      <c r="C114" s="4">
        <v>5</v>
      </c>
    </row>
    <row r="115" spans="1:4" x14ac:dyDescent="0.25">
      <c r="A115" s="4" t="s">
        <v>310</v>
      </c>
      <c r="B115" s="4" t="s">
        <v>1364</v>
      </c>
      <c r="C115" s="4">
        <v>3</v>
      </c>
    </row>
    <row r="116" spans="1:4" x14ac:dyDescent="0.25">
      <c r="A116" s="4" t="s">
        <v>310</v>
      </c>
      <c r="B116" s="4" t="s">
        <v>1365</v>
      </c>
      <c r="C116" s="4">
        <v>2</v>
      </c>
    </row>
    <row r="117" spans="1:4" x14ac:dyDescent="0.25">
      <c r="A117" s="4" t="s">
        <v>310</v>
      </c>
      <c r="B117" s="4" t="s">
        <v>1366</v>
      </c>
      <c r="C117" s="4">
        <v>2</v>
      </c>
    </row>
    <row r="118" spans="1:4" x14ac:dyDescent="0.25">
      <c r="A118" s="4" t="s">
        <v>310</v>
      </c>
      <c r="B118" s="155">
        <v>911</v>
      </c>
      <c r="C118" s="4">
        <v>1</v>
      </c>
    </row>
    <row r="119" spans="1:4" x14ac:dyDescent="0.25">
      <c r="A119" s="4"/>
      <c r="B119" s="28" t="s">
        <v>74</v>
      </c>
      <c r="C119" s="28">
        <f>SUM(C105:C118)</f>
        <v>247</v>
      </c>
    </row>
    <row r="120" spans="1:4" x14ac:dyDescent="0.25">
      <c r="A120" s="4"/>
      <c r="B120" s="28"/>
      <c r="C120" s="28"/>
    </row>
    <row r="121" spans="1:4" x14ac:dyDescent="0.25">
      <c r="A121" s="4" t="s">
        <v>816</v>
      </c>
      <c r="B121" s="28" t="s">
        <v>1367</v>
      </c>
      <c r="C121" s="28">
        <f>SUM(C105:C106)</f>
        <v>43</v>
      </c>
      <c r="D121" s="16">
        <f>C121/C119</f>
        <v>0.17408906882591094</v>
      </c>
    </row>
    <row r="122" spans="1:4" x14ac:dyDescent="0.25">
      <c r="A122" s="4" t="s">
        <v>142</v>
      </c>
      <c r="B122" s="28" t="s">
        <v>381</v>
      </c>
      <c r="C122" s="28">
        <f>SUM(C107:C109)</f>
        <v>126</v>
      </c>
      <c r="D122" s="16">
        <f>C122/C119</f>
        <v>0.51012145748987858</v>
      </c>
    </row>
    <row r="123" spans="1:4" x14ac:dyDescent="0.25">
      <c r="A123" s="4" t="s">
        <v>284</v>
      </c>
      <c r="B123" s="28" t="s">
        <v>1368</v>
      </c>
      <c r="C123" s="28">
        <f>SUM(C110:C111)</f>
        <v>52</v>
      </c>
      <c r="D123" s="16">
        <f>C123/C119</f>
        <v>0.21052631578947367</v>
      </c>
    </row>
    <row r="124" spans="1:4" x14ac:dyDescent="0.25">
      <c r="A124" s="4" t="s">
        <v>1023</v>
      </c>
      <c r="B124" s="28" t="s">
        <v>1328</v>
      </c>
      <c r="C124" s="28">
        <f>SUM(C112:C112)</f>
        <v>7</v>
      </c>
      <c r="D124" s="16">
        <f>C124/C119</f>
        <v>2.8340080971659919E-2</v>
      </c>
    </row>
    <row r="125" spans="1:4" x14ac:dyDescent="0.25">
      <c r="A125" s="4" t="s">
        <v>310</v>
      </c>
      <c r="B125" s="28" t="s">
        <v>1009</v>
      </c>
      <c r="C125" s="28">
        <f>SUM(C113:C118)</f>
        <v>19</v>
      </c>
      <c r="D125" s="16">
        <f>C125/C119</f>
        <v>7.6923076923076927E-2</v>
      </c>
    </row>
    <row r="126" spans="1:4" x14ac:dyDescent="0.25">
      <c r="A126" s="4"/>
      <c r="B126" s="4"/>
      <c r="C126" s="4"/>
    </row>
    <row r="127" spans="1:4" s="1" customFormat="1" x14ac:dyDescent="0.25">
      <c r="A127" s="28" t="s">
        <v>1</v>
      </c>
      <c r="B127" s="153" t="s">
        <v>1369</v>
      </c>
      <c r="C127" s="20" t="s">
        <v>3</v>
      </c>
    </row>
    <row r="128" spans="1:4" x14ac:dyDescent="0.25">
      <c r="A128" s="4" t="s">
        <v>816</v>
      </c>
      <c r="B128" s="25" t="s">
        <v>1370</v>
      </c>
      <c r="C128" s="4">
        <v>57</v>
      </c>
    </row>
    <row r="129" spans="1:4" x14ac:dyDescent="0.25">
      <c r="A129" s="4" t="s">
        <v>816</v>
      </c>
      <c r="B129" s="124" t="s">
        <v>1311</v>
      </c>
      <c r="C129" s="4">
        <v>27</v>
      </c>
    </row>
    <row r="130" spans="1:4" x14ac:dyDescent="0.25">
      <c r="A130" s="4" t="s">
        <v>1023</v>
      </c>
      <c r="B130" s="25" t="s">
        <v>1371</v>
      </c>
      <c r="C130" s="4">
        <v>10</v>
      </c>
    </row>
    <row r="131" spans="1:4" x14ac:dyDescent="0.25">
      <c r="A131" s="4" t="s">
        <v>1023</v>
      </c>
      <c r="B131" s="25" t="s">
        <v>1372</v>
      </c>
      <c r="C131" s="4">
        <v>4</v>
      </c>
    </row>
    <row r="132" spans="1:4" x14ac:dyDescent="0.25">
      <c r="A132" s="4" t="s">
        <v>1373</v>
      </c>
      <c r="B132" s="25" t="s">
        <v>1374</v>
      </c>
      <c r="C132" s="4">
        <v>17</v>
      </c>
    </row>
    <row r="133" spans="1:4" x14ac:dyDescent="0.25">
      <c r="A133" s="4" t="s">
        <v>310</v>
      </c>
      <c r="B133" s="124" t="s">
        <v>1009</v>
      </c>
      <c r="C133" s="4">
        <v>12</v>
      </c>
    </row>
    <row r="134" spans="1:4" x14ac:dyDescent="0.25">
      <c r="A134" s="4" t="s">
        <v>310</v>
      </c>
      <c r="B134" s="4" t="s">
        <v>1375</v>
      </c>
      <c r="C134" s="4">
        <v>5</v>
      </c>
    </row>
    <row r="135" spans="1:4" x14ac:dyDescent="0.25">
      <c r="A135" s="4" t="s">
        <v>310</v>
      </c>
      <c r="B135" s="4" t="s">
        <v>1376</v>
      </c>
      <c r="C135" s="4">
        <v>3</v>
      </c>
    </row>
    <row r="136" spans="1:4" x14ac:dyDescent="0.25">
      <c r="A136" s="4" t="s">
        <v>310</v>
      </c>
      <c r="B136" s="4" t="s">
        <v>1377</v>
      </c>
      <c r="C136" s="4">
        <v>2</v>
      </c>
    </row>
    <row r="137" spans="1:4" x14ac:dyDescent="0.25">
      <c r="A137" s="4" t="s">
        <v>310</v>
      </c>
      <c r="B137" s="4" t="s">
        <v>333</v>
      </c>
      <c r="C137" s="4">
        <v>2</v>
      </c>
    </row>
    <row r="138" spans="1:4" x14ac:dyDescent="0.25">
      <c r="A138" s="4" t="s">
        <v>310</v>
      </c>
      <c r="B138" s="4" t="s">
        <v>1090</v>
      </c>
      <c r="C138" s="4">
        <v>1</v>
      </c>
    </row>
    <row r="139" spans="1:4" x14ac:dyDescent="0.25">
      <c r="A139" s="4" t="s">
        <v>310</v>
      </c>
      <c r="B139" s="25" t="s">
        <v>1378</v>
      </c>
      <c r="C139" s="4">
        <v>1</v>
      </c>
    </row>
    <row r="140" spans="1:4" x14ac:dyDescent="0.25">
      <c r="A140" s="4"/>
      <c r="B140" s="28" t="s">
        <v>74</v>
      </c>
      <c r="C140" s="28">
        <f>SUM(C128:C139)</f>
        <v>141</v>
      </c>
    </row>
    <row r="141" spans="1:4" x14ac:dyDescent="0.25">
      <c r="A141" s="4"/>
      <c r="B141" s="28"/>
      <c r="C141" s="28"/>
    </row>
    <row r="142" spans="1:4" x14ac:dyDescent="0.25">
      <c r="A142" s="4" t="s">
        <v>816</v>
      </c>
      <c r="B142" s="28" t="s">
        <v>1379</v>
      </c>
      <c r="C142" s="28">
        <f>SUM(C128:C129)</f>
        <v>84</v>
      </c>
      <c r="D142" s="16">
        <f>C142/C140</f>
        <v>0.5957446808510638</v>
      </c>
    </row>
    <row r="143" spans="1:4" x14ac:dyDescent="0.25">
      <c r="A143" s="4" t="s">
        <v>1023</v>
      </c>
      <c r="B143" s="28" t="s">
        <v>1328</v>
      </c>
      <c r="C143" s="28">
        <f>SUM(C130:C131)</f>
        <v>14</v>
      </c>
      <c r="D143" s="16">
        <f>C143/C140</f>
        <v>9.9290780141843976E-2</v>
      </c>
    </row>
    <row r="144" spans="1:4" x14ac:dyDescent="0.25">
      <c r="A144" s="4" t="s">
        <v>1373</v>
      </c>
      <c r="B144" s="28" t="s">
        <v>1380</v>
      </c>
      <c r="C144" s="28">
        <f>SUM(C132:C132)</f>
        <v>17</v>
      </c>
      <c r="D144" s="16">
        <f>C144/C140</f>
        <v>0.12056737588652482</v>
      </c>
    </row>
    <row r="145" spans="1:4" x14ac:dyDescent="0.25">
      <c r="A145" s="4" t="s">
        <v>310</v>
      </c>
      <c r="B145" s="28" t="s">
        <v>1381</v>
      </c>
      <c r="C145" s="28">
        <f>SUM(C133:C139)</f>
        <v>26</v>
      </c>
      <c r="D145" s="16">
        <f>C145/C140</f>
        <v>0.18439716312056736</v>
      </c>
    </row>
    <row r="146" spans="1:4" x14ac:dyDescent="0.25">
      <c r="A146" s="4"/>
      <c r="B146" s="153"/>
      <c r="C146" s="4"/>
    </row>
    <row r="147" spans="1:4" s="1" customFormat="1" x14ac:dyDescent="0.25">
      <c r="A147" s="28" t="s">
        <v>1</v>
      </c>
      <c r="B147" s="153" t="s">
        <v>1382</v>
      </c>
      <c r="C147" s="20" t="s">
        <v>3</v>
      </c>
    </row>
    <row r="148" spans="1:4" x14ac:dyDescent="0.25">
      <c r="A148" s="4" t="s">
        <v>816</v>
      </c>
      <c r="B148" s="25" t="s">
        <v>1383</v>
      </c>
      <c r="C148" s="4">
        <v>61</v>
      </c>
    </row>
    <row r="149" spans="1:4" x14ac:dyDescent="0.25">
      <c r="A149" s="4" t="s">
        <v>816</v>
      </c>
      <c r="B149" s="4" t="s">
        <v>1384</v>
      </c>
      <c r="C149" s="4">
        <v>35</v>
      </c>
    </row>
    <row r="150" spans="1:4" x14ac:dyDescent="0.25">
      <c r="A150" s="4" t="s">
        <v>816</v>
      </c>
      <c r="B150" s="4" t="s">
        <v>1385</v>
      </c>
      <c r="C150" s="4">
        <v>22</v>
      </c>
    </row>
    <row r="151" spans="1:4" x14ac:dyDescent="0.25">
      <c r="A151" s="4" t="s">
        <v>816</v>
      </c>
      <c r="B151" s="4" t="s">
        <v>1386</v>
      </c>
      <c r="C151" s="4">
        <v>8</v>
      </c>
    </row>
    <row r="152" spans="1:4" x14ac:dyDescent="0.25">
      <c r="A152" s="4" t="s">
        <v>816</v>
      </c>
      <c r="B152" s="25" t="s">
        <v>1387</v>
      </c>
      <c r="C152" s="4">
        <v>8</v>
      </c>
    </row>
    <row r="153" spans="1:4" ht="30" x14ac:dyDescent="0.25">
      <c r="A153" s="4" t="s">
        <v>284</v>
      </c>
      <c r="B153" s="24" t="s">
        <v>1388</v>
      </c>
      <c r="C153" s="4">
        <v>57</v>
      </c>
    </row>
    <row r="154" spans="1:4" x14ac:dyDescent="0.25">
      <c r="A154" s="4" t="s">
        <v>1023</v>
      </c>
      <c r="B154" s="25" t="s">
        <v>1337</v>
      </c>
      <c r="C154" s="4">
        <v>17</v>
      </c>
    </row>
    <row r="155" spans="1:4" x14ac:dyDescent="0.25">
      <c r="A155" s="4" t="s">
        <v>310</v>
      </c>
      <c r="B155" s="4" t="s">
        <v>1108</v>
      </c>
      <c r="C155" s="4">
        <v>19</v>
      </c>
    </row>
    <row r="156" spans="1:4" x14ac:dyDescent="0.25">
      <c r="A156" s="4" t="s">
        <v>310</v>
      </c>
      <c r="B156" s="4" t="s">
        <v>1009</v>
      </c>
      <c r="C156" s="4">
        <v>13</v>
      </c>
    </row>
    <row r="157" spans="1:4" x14ac:dyDescent="0.25">
      <c r="A157" s="4" t="s">
        <v>310</v>
      </c>
      <c r="B157" s="4" t="s">
        <v>1376</v>
      </c>
      <c r="C157" s="4">
        <v>11</v>
      </c>
    </row>
    <row r="158" spans="1:4" x14ac:dyDescent="0.25">
      <c r="A158" s="4" t="s">
        <v>310</v>
      </c>
      <c r="B158" s="4" t="s">
        <v>1389</v>
      </c>
      <c r="C158" s="4">
        <v>6</v>
      </c>
    </row>
    <row r="159" spans="1:4" x14ac:dyDescent="0.25">
      <c r="A159" s="4" t="s">
        <v>310</v>
      </c>
      <c r="B159" s="4" t="s">
        <v>1390</v>
      </c>
      <c r="C159" s="4">
        <v>6</v>
      </c>
    </row>
    <row r="160" spans="1:4" x14ac:dyDescent="0.25">
      <c r="A160" s="4" t="s">
        <v>310</v>
      </c>
      <c r="B160" s="4" t="s">
        <v>1391</v>
      </c>
      <c r="C160" s="4">
        <v>4</v>
      </c>
    </row>
    <row r="161" spans="1:4" x14ac:dyDescent="0.25">
      <c r="A161" s="4" t="s">
        <v>310</v>
      </c>
      <c r="B161" s="4" t="s">
        <v>1085</v>
      </c>
      <c r="C161" s="4">
        <v>3</v>
      </c>
    </row>
    <row r="162" spans="1:4" x14ac:dyDescent="0.25">
      <c r="A162" s="4" t="s">
        <v>310</v>
      </c>
      <c r="B162" s="4" t="s">
        <v>332</v>
      </c>
      <c r="C162" s="4">
        <v>2</v>
      </c>
    </row>
    <row r="163" spans="1:4" x14ac:dyDescent="0.25">
      <c r="A163" s="4" t="s">
        <v>310</v>
      </c>
      <c r="B163" s="4" t="s">
        <v>1392</v>
      </c>
      <c r="C163" s="4">
        <v>2</v>
      </c>
    </row>
    <row r="164" spans="1:4" x14ac:dyDescent="0.25">
      <c r="A164" s="4" t="s">
        <v>310</v>
      </c>
      <c r="B164" s="4" t="s">
        <v>333</v>
      </c>
      <c r="C164" s="4">
        <v>1</v>
      </c>
    </row>
    <row r="165" spans="1:4" x14ac:dyDescent="0.25">
      <c r="A165" s="4" t="s">
        <v>310</v>
      </c>
      <c r="B165" s="4" t="s">
        <v>1393</v>
      </c>
      <c r="C165" s="4">
        <v>1</v>
      </c>
    </row>
    <row r="166" spans="1:4" s="1" customFormat="1" x14ac:dyDescent="0.25">
      <c r="A166" s="28"/>
      <c r="B166" s="28" t="s">
        <v>74</v>
      </c>
      <c r="C166" s="28">
        <f>SUM(C148:C165)</f>
        <v>276</v>
      </c>
    </row>
    <row r="167" spans="1:4" x14ac:dyDescent="0.25">
      <c r="A167" s="4"/>
      <c r="B167" s="28"/>
      <c r="C167" s="4"/>
    </row>
    <row r="168" spans="1:4" x14ac:dyDescent="0.25">
      <c r="A168" s="4" t="s">
        <v>816</v>
      </c>
      <c r="B168" s="28" t="s">
        <v>1394</v>
      </c>
      <c r="C168" s="28">
        <f>SUM(C148:C152)</f>
        <v>134</v>
      </c>
      <c r="D168" s="16">
        <f>C168/C166</f>
        <v>0.48550724637681159</v>
      </c>
    </row>
    <row r="169" spans="1:4" x14ac:dyDescent="0.25">
      <c r="A169" s="4" t="s">
        <v>284</v>
      </c>
      <c r="B169" s="28" t="s">
        <v>1395</v>
      </c>
      <c r="C169" s="28">
        <f>SUM(C153:C153)</f>
        <v>57</v>
      </c>
      <c r="D169" s="16">
        <f>C169/C166</f>
        <v>0.20652173913043478</v>
      </c>
    </row>
    <row r="170" spans="1:4" x14ac:dyDescent="0.25">
      <c r="A170" s="4" t="s">
        <v>1023</v>
      </c>
      <c r="B170" s="28" t="s">
        <v>1328</v>
      </c>
      <c r="C170" s="28">
        <f>SUM(C154:C154)</f>
        <v>17</v>
      </c>
      <c r="D170" s="16">
        <f>C170/C166</f>
        <v>6.1594202898550728E-2</v>
      </c>
    </row>
    <row r="171" spans="1:4" x14ac:dyDescent="0.25">
      <c r="A171" s="4" t="s">
        <v>310</v>
      </c>
      <c r="B171" s="28" t="s">
        <v>1396</v>
      </c>
      <c r="C171" s="28">
        <f>SUM(C155:C165)</f>
        <v>68</v>
      </c>
      <c r="D171" s="16">
        <f>C171/C166</f>
        <v>0.24637681159420291</v>
      </c>
    </row>
    <row r="172" spans="1:4" x14ac:dyDescent="0.25">
      <c r="A172" s="4"/>
      <c r="B172" s="4"/>
      <c r="C172" s="4"/>
    </row>
    <row r="173" spans="1:4" x14ac:dyDescent="0.25">
      <c r="A173" s="28" t="s">
        <v>1</v>
      </c>
      <c r="B173" s="153" t="s">
        <v>1397</v>
      </c>
      <c r="C173" s="4"/>
    </row>
    <row r="174" spans="1:4" x14ac:dyDescent="0.25">
      <c r="A174" s="4" t="s">
        <v>816</v>
      </c>
      <c r="B174" s="4" t="s">
        <v>1398</v>
      </c>
      <c r="C174" s="4">
        <v>67</v>
      </c>
    </row>
    <row r="175" spans="1:4" x14ac:dyDescent="0.25">
      <c r="A175" s="4" t="s">
        <v>816</v>
      </c>
      <c r="B175" s="124" t="s">
        <v>1311</v>
      </c>
      <c r="C175" s="4">
        <v>24</v>
      </c>
    </row>
    <row r="176" spans="1:4" x14ac:dyDescent="0.25">
      <c r="A176" s="4" t="s">
        <v>816</v>
      </c>
      <c r="B176" s="4" t="s">
        <v>1399</v>
      </c>
      <c r="C176" s="4">
        <v>11</v>
      </c>
    </row>
    <row r="177" spans="1:4" x14ac:dyDescent="0.25">
      <c r="A177" s="4" t="s">
        <v>142</v>
      </c>
      <c r="B177" s="124" t="s">
        <v>1400</v>
      </c>
      <c r="C177" s="4">
        <v>21</v>
      </c>
    </row>
    <row r="178" spans="1:4" x14ac:dyDescent="0.25">
      <c r="A178" s="4" t="s">
        <v>284</v>
      </c>
      <c r="B178" s="25" t="s">
        <v>1401</v>
      </c>
      <c r="C178" s="4">
        <v>27</v>
      </c>
    </row>
    <row r="179" spans="1:4" x14ac:dyDescent="0.25">
      <c r="A179" s="4" t="s">
        <v>284</v>
      </c>
      <c r="B179" s="25" t="s">
        <v>1402</v>
      </c>
      <c r="C179" s="4">
        <v>9</v>
      </c>
    </row>
    <row r="180" spans="1:4" x14ac:dyDescent="0.25">
      <c r="A180" s="4" t="s">
        <v>1023</v>
      </c>
      <c r="B180" s="4" t="s">
        <v>1403</v>
      </c>
      <c r="C180" s="4">
        <v>8</v>
      </c>
    </row>
    <row r="181" spans="1:4" x14ac:dyDescent="0.25">
      <c r="A181" s="4" t="s">
        <v>310</v>
      </c>
      <c r="B181" s="4" t="s">
        <v>1152</v>
      </c>
      <c r="C181" s="4">
        <v>5</v>
      </c>
    </row>
    <row r="182" spans="1:4" x14ac:dyDescent="0.25">
      <c r="A182" s="4" t="s">
        <v>310</v>
      </c>
      <c r="B182" s="4" t="s">
        <v>1009</v>
      </c>
      <c r="C182" s="4">
        <v>3</v>
      </c>
    </row>
    <row r="183" spans="1:4" x14ac:dyDescent="0.25">
      <c r="A183" s="4" t="s">
        <v>310</v>
      </c>
      <c r="B183" s="4" t="s">
        <v>1404</v>
      </c>
      <c r="C183" s="4">
        <v>3</v>
      </c>
    </row>
    <row r="184" spans="1:4" x14ac:dyDescent="0.25">
      <c r="A184" s="4" t="s">
        <v>310</v>
      </c>
      <c r="B184" s="4" t="s">
        <v>1405</v>
      </c>
      <c r="C184" s="4">
        <v>2</v>
      </c>
    </row>
    <row r="185" spans="1:4" s="1" customFormat="1" x14ac:dyDescent="0.25">
      <c r="A185" s="28"/>
      <c r="B185" s="156" t="s">
        <v>74</v>
      </c>
      <c r="C185" s="28">
        <f>SUM(C174:C184)</f>
        <v>180</v>
      </c>
    </row>
    <row r="186" spans="1:4" s="6" customFormat="1" x14ac:dyDescent="0.25">
      <c r="A186" s="4"/>
      <c r="B186" s="156"/>
      <c r="C186" s="4"/>
    </row>
    <row r="187" spans="1:4" s="6" customFormat="1" x14ac:dyDescent="0.25">
      <c r="A187" s="4" t="s">
        <v>816</v>
      </c>
      <c r="B187" s="156" t="s">
        <v>1406</v>
      </c>
      <c r="C187" s="28">
        <f>SUM(C174:C176)</f>
        <v>102</v>
      </c>
      <c r="D187" s="16">
        <f>C187/C185</f>
        <v>0.56666666666666665</v>
      </c>
    </row>
    <row r="188" spans="1:4" s="6" customFormat="1" x14ac:dyDescent="0.25">
      <c r="A188" s="4" t="s">
        <v>142</v>
      </c>
      <c r="B188" s="156" t="s">
        <v>1407</v>
      </c>
      <c r="C188" s="28">
        <f>SUM(C177:C177)</f>
        <v>21</v>
      </c>
      <c r="D188" s="16">
        <f>C188/C185</f>
        <v>0.11666666666666667</v>
      </c>
    </row>
    <row r="189" spans="1:4" s="6" customFormat="1" x14ac:dyDescent="0.25">
      <c r="A189" s="4" t="s">
        <v>284</v>
      </c>
      <c r="B189" s="156" t="s">
        <v>1408</v>
      </c>
      <c r="C189" s="28">
        <f>SUM(C178:C179)</f>
        <v>36</v>
      </c>
      <c r="D189" s="16">
        <f>C189/C185</f>
        <v>0.2</v>
      </c>
    </row>
    <row r="190" spans="1:4" s="6" customFormat="1" x14ac:dyDescent="0.25">
      <c r="A190" s="4" t="s">
        <v>1023</v>
      </c>
      <c r="B190" s="156" t="s">
        <v>1328</v>
      </c>
      <c r="C190" s="28">
        <f>SUM(C180:C180)</f>
        <v>8</v>
      </c>
      <c r="D190" s="16">
        <f>C190/C185</f>
        <v>4.4444444444444446E-2</v>
      </c>
    </row>
    <row r="191" spans="1:4" s="6" customFormat="1" x14ac:dyDescent="0.25">
      <c r="A191" s="4" t="s">
        <v>310</v>
      </c>
      <c r="B191" s="156" t="s">
        <v>1409</v>
      </c>
      <c r="C191" s="28">
        <f>SUM(C181:C184)</f>
        <v>13</v>
      </c>
      <c r="D191" s="16">
        <f>C191/C185</f>
        <v>7.2222222222222215E-2</v>
      </c>
    </row>
    <row r="192" spans="1:4" s="6" customFormat="1" x14ac:dyDescent="0.25">
      <c r="A192" s="4"/>
      <c r="B192" s="156"/>
      <c r="C192" s="28"/>
      <c r="D192" s="16"/>
    </row>
    <row r="193" spans="1:4" x14ac:dyDescent="0.25">
      <c r="A193" s="28" t="s">
        <v>1</v>
      </c>
      <c r="B193" s="156" t="s">
        <v>1410</v>
      </c>
      <c r="C193" s="4"/>
    </row>
    <row r="194" spans="1:4" x14ac:dyDescent="0.25">
      <c r="A194" s="4" t="s">
        <v>816</v>
      </c>
      <c r="B194" s="4" t="s">
        <v>1411</v>
      </c>
      <c r="C194" s="4">
        <v>57</v>
      </c>
    </row>
    <row r="195" spans="1:4" x14ac:dyDescent="0.25">
      <c r="A195" s="4" t="s">
        <v>816</v>
      </c>
      <c r="B195" s="155" t="s">
        <v>1311</v>
      </c>
      <c r="C195" s="4">
        <v>21</v>
      </c>
    </row>
    <row r="196" spans="1:4" x14ac:dyDescent="0.25">
      <c r="A196" s="4" t="s">
        <v>142</v>
      </c>
      <c r="B196" s="4" t="s">
        <v>1412</v>
      </c>
      <c r="C196" s="4">
        <v>13</v>
      </c>
    </row>
    <row r="197" spans="1:4" x14ac:dyDescent="0.25">
      <c r="A197" s="4" t="s">
        <v>142</v>
      </c>
      <c r="B197" s="4" t="s">
        <v>1413</v>
      </c>
      <c r="C197" s="4">
        <v>5</v>
      </c>
    </row>
    <row r="198" spans="1:4" x14ac:dyDescent="0.25">
      <c r="A198" s="4" t="s">
        <v>142</v>
      </c>
      <c r="B198" s="4" t="s">
        <v>1414</v>
      </c>
      <c r="C198" s="4">
        <v>5</v>
      </c>
    </row>
    <row r="199" spans="1:4" x14ac:dyDescent="0.25">
      <c r="A199" s="4" t="s">
        <v>1023</v>
      </c>
      <c r="B199" s="4" t="s">
        <v>1403</v>
      </c>
      <c r="C199" s="4">
        <v>8</v>
      </c>
    </row>
    <row r="200" spans="1:4" x14ac:dyDescent="0.25">
      <c r="A200" s="4" t="s">
        <v>310</v>
      </c>
      <c r="B200" s="155" t="s">
        <v>1012</v>
      </c>
      <c r="C200" s="4">
        <v>6</v>
      </c>
    </row>
    <row r="201" spans="1:4" x14ac:dyDescent="0.25">
      <c r="A201" s="4" t="s">
        <v>310</v>
      </c>
      <c r="B201" s="4" t="s">
        <v>1415</v>
      </c>
      <c r="C201" s="4">
        <v>5</v>
      </c>
    </row>
    <row r="202" spans="1:4" x14ac:dyDescent="0.25">
      <c r="A202" s="4" t="s">
        <v>310</v>
      </c>
      <c r="B202" s="4" t="s">
        <v>1416</v>
      </c>
      <c r="C202" s="4">
        <v>3</v>
      </c>
    </row>
    <row r="203" spans="1:4" x14ac:dyDescent="0.25">
      <c r="A203" s="4" t="s">
        <v>310</v>
      </c>
      <c r="B203" s="4" t="s">
        <v>1142</v>
      </c>
      <c r="C203" s="4">
        <v>2</v>
      </c>
    </row>
    <row r="204" spans="1:4" x14ac:dyDescent="0.25">
      <c r="A204" s="4" t="s">
        <v>310</v>
      </c>
      <c r="B204" s="4" t="s">
        <v>1304</v>
      </c>
      <c r="C204" s="4">
        <v>1</v>
      </c>
    </row>
    <row r="205" spans="1:4" x14ac:dyDescent="0.25">
      <c r="A205" s="4"/>
      <c r="B205" s="28" t="s">
        <v>74</v>
      </c>
      <c r="C205" s="1">
        <f>SUM(C194:C204)</f>
        <v>126</v>
      </c>
    </row>
    <row r="207" spans="1:4" x14ac:dyDescent="0.25">
      <c r="A207" s="4" t="s">
        <v>816</v>
      </c>
      <c r="B207" s="4" t="s">
        <v>1417</v>
      </c>
      <c r="C207" s="1">
        <v>78</v>
      </c>
      <c r="D207" s="16"/>
    </row>
    <row r="208" spans="1:4" x14ac:dyDescent="0.25">
      <c r="A208" s="4" t="s">
        <v>142</v>
      </c>
      <c r="B208" s="4" t="s">
        <v>1418</v>
      </c>
      <c r="C208" s="1">
        <v>23</v>
      </c>
      <c r="D208" s="16"/>
    </row>
    <row r="209" spans="1:4" x14ac:dyDescent="0.25">
      <c r="A209" s="4" t="s">
        <v>310</v>
      </c>
      <c r="B209" s="4" t="s">
        <v>1009</v>
      </c>
      <c r="C209" s="1">
        <v>17</v>
      </c>
      <c r="D209" s="16"/>
    </row>
    <row r="210" spans="1:4" x14ac:dyDescent="0.25">
      <c r="A210" s="4" t="s">
        <v>1023</v>
      </c>
      <c r="B210" s="4" t="s">
        <v>1328</v>
      </c>
      <c r="C210" s="1">
        <v>8</v>
      </c>
      <c r="D210" s="16"/>
    </row>
  </sheetData>
  <sortState ref="F47:G54">
    <sortCondition ref="G46"/>
  </sortState>
  <printOptions headings="1" gridLines="1"/>
  <pageMargins left="0.25" right="0.25" top="0.75" bottom="0.75" header="0.3" footer="0.3"/>
  <pageSetup orientation="portrait" r:id="rId1"/>
  <headerFooter>
    <oddHeader>&amp;CSección V</oddHeader>
  </headerFooter>
  <rowBreaks count="5" manualBreakCount="5">
    <brk id="34" max="16383" man="1"/>
    <brk id="56" max="16383" man="1"/>
    <brk id="78" max="16383" man="1"/>
    <brk id="103" max="16383" man="1"/>
    <brk id="146" max="16383" man="1"/>
  </rowBreaks>
  <drawing r:id="rId2"/>
  <tableParts count="1">
    <tablePart r:id="rId3"/>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G111"/>
  <sheetViews>
    <sheetView workbookViewId="0">
      <pane ySplit="2" topLeftCell="A3" activePane="bottomLeft" state="frozen"/>
      <selection pane="bottomLeft" activeCell="A3" sqref="A3"/>
    </sheetView>
  </sheetViews>
  <sheetFormatPr defaultRowHeight="15" x14ac:dyDescent="0.25"/>
  <cols>
    <col min="1" max="1" width="7.140625" customWidth="1"/>
    <col min="2" max="2" width="71.28515625" customWidth="1"/>
    <col min="3" max="3" width="8.140625" customWidth="1"/>
    <col min="4" max="4" width="6.7109375" customWidth="1"/>
    <col min="5" max="5" width="2.5703125" customWidth="1"/>
    <col min="6" max="6" width="8.140625" customWidth="1"/>
  </cols>
  <sheetData>
    <row r="1" spans="1:7" ht="15.75" thickBot="1" x14ac:dyDescent="0.3">
      <c r="B1" s="1" t="s">
        <v>1992</v>
      </c>
      <c r="C1" s="74"/>
    </row>
    <row r="2" spans="1:7" ht="15" customHeight="1" thickBot="1" x14ac:dyDescent="0.3">
      <c r="A2" s="1" t="s">
        <v>1</v>
      </c>
      <c r="B2" s="163" t="s">
        <v>1991</v>
      </c>
      <c r="C2" s="112" t="s">
        <v>3</v>
      </c>
      <c r="D2" s="111"/>
    </row>
    <row r="3" spans="1:7" ht="15.75" thickBot="1" x14ac:dyDescent="0.3">
      <c r="B3" s="164" t="s">
        <v>1514</v>
      </c>
      <c r="C3" s="162"/>
      <c r="D3" s="161"/>
      <c r="G3" s="127"/>
    </row>
    <row r="4" spans="1:7" x14ac:dyDescent="0.25">
      <c r="A4" s="4" t="s">
        <v>220</v>
      </c>
      <c r="B4" s="11" t="s">
        <v>1512</v>
      </c>
      <c r="C4" s="4">
        <v>43</v>
      </c>
      <c r="D4" s="160"/>
      <c r="G4" s="127"/>
    </row>
    <row r="5" spans="1:7" x14ac:dyDescent="0.25">
      <c r="A5" s="4" t="s">
        <v>220</v>
      </c>
      <c r="B5" s="11" t="s">
        <v>1511</v>
      </c>
      <c r="C5" s="4">
        <v>31</v>
      </c>
      <c r="D5" s="160"/>
      <c r="G5" s="127"/>
    </row>
    <row r="6" spans="1:7" x14ac:dyDescent="0.25">
      <c r="A6" s="4" t="s">
        <v>220</v>
      </c>
      <c r="B6" s="11" t="s">
        <v>1510</v>
      </c>
      <c r="C6" s="9">
        <v>26</v>
      </c>
      <c r="D6" s="160"/>
      <c r="G6" s="127"/>
    </row>
    <row r="7" spans="1:7" x14ac:dyDescent="0.25">
      <c r="A7" s="4" t="s">
        <v>220</v>
      </c>
      <c r="B7" s="11" t="s">
        <v>1509</v>
      </c>
      <c r="C7" s="4">
        <v>20</v>
      </c>
      <c r="D7" s="160"/>
      <c r="G7" s="127"/>
    </row>
    <row r="8" spans="1:7" ht="14.45" customHeight="1" x14ac:dyDescent="0.25">
      <c r="A8" s="4" t="s">
        <v>220</v>
      </c>
      <c r="B8" s="11" t="s">
        <v>1508</v>
      </c>
      <c r="C8" s="4">
        <v>17</v>
      </c>
      <c r="D8" s="160"/>
      <c r="G8" s="127"/>
    </row>
    <row r="9" spans="1:7" x14ac:dyDescent="0.25">
      <c r="A9" s="4" t="s">
        <v>220</v>
      </c>
      <c r="B9" s="11" t="s">
        <v>1155</v>
      </c>
      <c r="C9" s="4">
        <v>16</v>
      </c>
      <c r="D9" s="160"/>
      <c r="G9" s="127"/>
    </row>
    <row r="10" spans="1:7" x14ac:dyDescent="0.25">
      <c r="A10" s="4" t="s">
        <v>220</v>
      </c>
      <c r="B10" s="11" t="s">
        <v>1507</v>
      </c>
      <c r="C10" s="159">
        <v>15</v>
      </c>
      <c r="G10" s="127"/>
    </row>
    <row r="11" spans="1:7" x14ac:dyDescent="0.25">
      <c r="A11" s="4" t="s">
        <v>220</v>
      </c>
      <c r="B11" s="11" t="s">
        <v>1506</v>
      </c>
      <c r="C11" s="4">
        <v>13</v>
      </c>
      <c r="G11" s="127"/>
    </row>
    <row r="12" spans="1:7" ht="13.15" customHeight="1" x14ac:dyDescent="0.25">
      <c r="A12" s="4" t="s">
        <v>220</v>
      </c>
      <c r="B12" s="11" t="s">
        <v>1505</v>
      </c>
      <c r="C12" s="4">
        <v>12</v>
      </c>
      <c r="G12" s="127"/>
    </row>
    <row r="13" spans="1:7" x14ac:dyDescent="0.25">
      <c r="A13" s="4" t="s">
        <v>220</v>
      </c>
      <c r="B13" s="11" t="s">
        <v>1504</v>
      </c>
      <c r="C13" s="4">
        <v>11</v>
      </c>
      <c r="G13" s="127"/>
    </row>
    <row r="14" spans="1:7" x14ac:dyDescent="0.25">
      <c r="A14" s="4" t="s">
        <v>220</v>
      </c>
      <c r="B14" s="11" t="s">
        <v>1503</v>
      </c>
      <c r="C14" s="4">
        <v>10</v>
      </c>
      <c r="G14" s="127"/>
    </row>
    <row r="15" spans="1:7" x14ac:dyDescent="0.25">
      <c r="A15" s="4" t="s">
        <v>220</v>
      </c>
      <c r="B15" s="11" t="s">
        <v>1502</v>
      </c>
      <c r="C15" s="4">
        <v>9</v>
      </c>
      <c r="G15" s="127"/>
    </row>
    <row r="16" spans="1:7" ht="15.6" customHeight="1" x14ac:dyDescent="0.25">
      <c r="A16" s="4" t="s">
        <v>220</v>
      </c>
      <c r="B16" s="11" t="s">
        <v>1501</v>
      </c>
      <c r="C16" s="4">
        <v>9</v>
      </c>
      <c r="G16" s="127"/>
    </row>
    <row r="17" spans="1:7" ht="12" customHeight="1" x14ac:dyDescent="0.25">
      <c r="A17" s="4" t="s">
        <v>220</v>
      </c>
      <c r="B17" s="11" t="s">
        <v>1500</v>
      </c>
      <c r="C17" s="4">
        <v>7</v>
      </c>
      <c r="G17" s="127"/>
    </row>
    <row r="18" spans="1:7" ht="14.45" customHeight="1" x14ac:dyDescent="0.25">
      <c r="A18" s="4" t="s">
        <v>220</v>
      </c>
      <c r="B18" s="11" t="s">
        <v>1499</v>
      </c>
      <c r="C18" s="4">
        <v>6</v>
      </c>
      <c r="G18" s="127"/>
    </row>
    <row r="19" spans="1:7" ht="12" customHeight="1" x14ac:dyDescent="0.25">
      <c r="A19" s="4" t="s">
        <v>220</v>
      </c>
      <c r="B19" s="11" t="s">
        <v>1498</v>
      </c>
      <c r="C19" s="4">
        <v>6</v>
      </c>
      <c r="G19" s="127"/>
    </row>
    <row r="20" spans="1:7" x14ac:dyDescent="0.25">
      <c r="A20" s="4" t="s">
        <v>220</v>
      </c>
      <c r="B20" s="11" t="s">
        <v>1100</v>
      </c>
      <c r="C20" s="4">
        <v>5</v>
      </c>
      <c r="G20" s="127"/>
    </row>
    <row r="21" spans="1:7" x14ac:dyDescent="0.25">
      <c r="A21" s="4" t="s">
        <v>220</v>
      </c>
      <c r="B21" s="11" t="s">
        <v>1497</v>
      </c>
      <c r="C21" s="4">
        <v>5</v>
      </c>
      <c r="G21" s="127"/>
    </row>
    <row r="22" spans="1:7" x14ac:dyDescent="0.25">
      <c r="A22" s="4" t="s">
        <v>220</v>
      </c>
      <c r="B22" s="11" t="s">
        <v>1496</v>
      </c>
      <c r="C22" s="4">
        <v>5</v>
      </c>
      <c r="G22" s="127"/>
    </row>
    <row r="23" spans="1:7" x14ac:dyDescent="0.25">
      <c r="A23" s="4" t="s">
        <v>220</v>
      </c>
      <c r="B23" s="11" t="s">
        <v>1495</v>
      </c>
      <c r="C23" s="4">
        <v>4</v>
      </c>
      <c r="G23" s="127"/>
    </row>
    <row r="24" spans="1:7" x14ac:dyDescent="0.25">
      <c r="A24" s="4" t="s">
        <v>220</v>
      </c>
      <c r="B24" s="11" t="s">
        <v>1494</v>
      </c>
      <c r="C24" s="4">
        <v>4</v>
      </c>
      <c r="G24" s="127"/>
    </row>
    <row r="25" spans="1:7" x14ac:dyDescent="0.25">
      <c r="A25" s="4" t="s">
        <v>220</v>
      </c>
      <c r="B25" s="11" t="s">
        <v>1102</v>
      </c>
      <c r="C25" s="4">
        <v>2</v>
      </c>
      <c r="G25" s="127"/>
    </row>
    <row r="26" spans="1:7" ht="16.149999999999999" customHeight="1" x14ac:dyDescent="0.25">
      <c r="A26" s="4" t="s">
        <v>220</v>
      </c>
      <c r="B26" s="11" t="s">
        <v>1493</v>
      </c>
      <c r="C26" s="4">
        <v>1</v>
      </c>
      <c r="G26" s="127"/>
    </row>
    <row r="27" spans="1:7" x14ac:dyDescent="0.25">
      <c r="A27" s="4" t="s">
        <v>543</v>
      </c>
      <c r="B27" s="11" t="s">
        <v>1492</v>
      </c>
      <c r="C27" s="4">
        <v>25</v>
      </c>
      <c r="G27" s="127"/>
    </row>
    <row r="28" spans="1:7" x14ac:dyDescent="0.25">
      <c r="A28" s="4" t="s">
        <v>543</v>
      </c>
      <c r="B28" s="11" t="s">
        <v>1491</v>
      </c>
      <c r="C28" s="5">
        <v>18</v>
      </c>
      <c r="G28" s="127"/>
    </row>
    <row r="29" spans="1:7" x14ac:dyDescent="0.25">
      <c r="A29" s="4" t="s">
        <v>543</v>
      </c>
      <c r="B29" s="11" t="s">
        <v>1490</v>
      </c>
      <c r="C29" s="4">
        <v>14</v>
      </c>
      <c r="G29" s="127"/>
    </row>
    <row r="30" spans="1:7" x14ac:dyDescent="0.25">
      <c r="A30" s="4" t="s">
        <v>543</v>
      </c>
      <c r="B30" s="11" t="s">
        <v>1489</v>
      </c>
      <c r="C30" s="76">
        <v>12</v>
      </c>
      <c r="G30" s="127"/>
    </row>
    <row r="31" spans="1:7" x14ac:dyDescent="0.25">
      <c r="A31" s="4" t="s">
        <v>22</v>
      </c>
      <c r="B31" s="9" t="s">
        <v>1488</v>
      </c>
      <c r="C31" s="9">
        <v>34</v>
      </c>
      <c r="G31" s="127"/>
    </row>
    <row r="32" spans="1:7" x14ac:dyDescent="0.25">
      <c r="A32" s="4" t="s">
        <v>22</v>
      </c>
      <c r="B32" s="11" t="s">
        <v>1487</v>
      </c>
      <c r="C32" s="4">
        <v>19</v>
      </c>
      <c r="G32" s="127"/>
    </row>
    <row r="33" spans="1:7" x14ac:dyDescent="0.25">
      <c r="A33" s="4" t="s">
        <v>22</v>
      </c>
      <c r="B33" s="11" t="s">
        <v>1486</v>
      </c>
      <c r="C33" s="4">
        <v>17</v>
      </c>
      <c r="G33" s="127"/>
    </row>
    <row r="34" spans="1:7" x14ac:dyDescent="0.25">
      <c r="A34" s="4" t="s">
        <v>110</v>
      </c>
      <c r="B34" s="11" t="s">
        <v>1485</v>
      </c>
      <c r="C34" s="4">
        <v>30</v>
      </c>
      <c r="G34" s="127"/>
    </row>
    <row r="35" spans="1:7" x14ac:dyDescent="0.25">
      <c r="A35" s="4" t="s">
        <v>110</v>
      </c>
      <c r="B35" s="11" t="s">
        <v>1484</v>
      </c>
      <c r="C35" s="5">
        <v>27</v>
      </c>
      <c r="G35" s="127"/>
    </row>
    <row r="36" spans="1:7" x14ac:dyDescent="0.25">
      <c r="A36" s="4" t="s">
        <v>110</v>
      </c>
      <c r="B36" s="9" t="s">
        <v>1483</v>
      </c>
      <c r="C36" s="9">
        <v>22</v>
      </c>
      <c r="G36" s="127"/>
    </row>
    <row r="37" spans="1:7" x14ac:dyDescent="0.25">
      <c r="A37" s="4" t="s">
        <v>110</v>
      </c>
      <c r="B37" s="9" t="s">
        <v>1482</v>
      </c>
      <c r="C37" s="9">
        <v>18</v>
      </c>
      <c r="G37" s="127"/>
    </row>
    <row r="38" spans="1:7" x14ac:dyDescent="0.25">
      <c r="A38" s="4" t="s">
        <v>110</v>
      </c>
      <c r="B38" s="11" t="s">
        <v>1481</v>
      </c>
      <c r="C38" s="5">
        <v>16</v>
      </c>
      <c r="G38" s="127"/>
    </row>
    <row r="39" spans="1:7" x14ac:dyDescent="0.25">
      <c r="A39" s="4" t="s">
        <v>110</v>
      </c>
      <c r="B39" s="11" t="s">
        <v>1480</v>
      </c>
      <c r="C39" s="4">
        <v>16</v>
      </c>
    </row>
    <row r="40" spans="1:7" x14ac:dyDescent="0.25">
      <c r="A40" s="4" t="s">
        <v>110</v>
      </c>
      <c r="B40" s="9" t="s">
        <v>1479</v>
      </c>
      <c r="C40" s="9">
        <v>9</v>
      </c>
    </row>
    <row r="41" spans="1:7" x14ac:dyDescent="0.25">
      <c r="A41" s="4" t="s">
        <v>110</v>
      </c>
      <c r="B41" s="11" t="s">
        <v>1478</v>
      </c>
      <c r="C41" s="4">
        <v>7</v>
      </c>
    </row>
    <row r="42" spans="1:7" x14ac:dyDescent="0.25">
      <c r="A42" s="4" t="s">
        <v>110</v>
      </c>
      <c r="B42" s="11" t="s">
        <v>1477</v>
      </c>
      <c r="C42" s="4">
        <v>7</v>
      </c>
    </row>
    <row r="43" spans="1:7" x14ac:dyDescent="0.25">
      <c r="A43" s="4" t="s">
        <v>110</v>
      </c>
      <c r="B43" s="11" t="s">
        <v>1476</v>
      </c>
      <c r="C43" s="4">
        <v>5</v>
      </c>
    </row>
    <row r="44" spans="1:7" x14ac:dyDescent="0.25">
      <c r="A44" s="4" t="s">
        <v>30</v>
      </c>
      <c r="B44" s="11" t="s">
        <v>1475</v>
      </c>
      <c r="C44" s="5">
        <v>40</v>
      </c>
    </row>
    <row r="45" spans="1:7" x14ac:dyDescent="0.25">
      <c r="A45" s="4" t="s">
        <v>30</v>
      </c>
      <c r="B45" s="9" t="s">
        <v>1474</v>
      </c>
      <c r="C45" s="158">
        <v>21</v>
      </c>
    </row>
    <row r="46" spans="1:7" x14ac:dyDescent="0.25">
      <c r="A46" s="4" t="s">
        <v>30</v>
      </c>
      <c r="B46" s="11" t="s">
        <v>1473</v>
      </c>
      <c r="C46" s="4">
        <v>21</v>
      </c>
    </row>
    <row r="47" spans="1:7" x14ac:dyDescent="0.25">
      <c r="A47" s="4" t="s">
        <v>30</v>
      </c>
      <c r="B47" s="11" t="s">
        <v>1472</v>
      </c>
      <c r="C47" s="4">
        <v>19</v>
      </c>
    </row>
    <row r="48" spans="1:7" x14ac:dyDescent="0.25">
      <c r="A48" s="4" t="s">
        <v>30</v>
      </c>
      <c r="B48" s="11" t="s">
        <v>1471</v>
      </c>
      <c r="C48" s="4">
        <v>19</v>
      </c>
    </row>
    <row r="49" spans="1:3" ht="12" customHeight="1" x14ac:dyDescent="0.25">
      <c r="A49" s="4" t="s">
        <v>30</v>
      </c>
      <c r="B49" s="11" t="s">
        <v>1470</v>
      </c>
      <c r="C49" s="4">
        <v>19</v>
      </c>
    </row>
    <row r="50" spans="1:3" x14ac:dyDescent="0.25">
      <c r="A50" s="4" t="s">
        <v>30</v>
      </c>
      <c r="B50" s="11" t="s">
        <v>1469</v>
      </c>
      <c r="C50" s="4">
        <v>15</v>
      </c>
    </row>
    <row r="51" spans="1:3" x14ac:dyDescent="0.25">
      <c r="A51" s="4" t="s">
        <v>30</v>
      </c>
      <c r="B51" s="11" t="s">
        <v>1468</v>
      </c>
      <c r="C51" s="9">
        <v>9</v>
      </c>
    </row>
    <row r="52" spans="1:3" x14ac:dyDescent="0.25">
      <c r="A52" s="4" t="s">
        <v>30</v>
      </c>
      <c r="B52" s="11" t="s">
        <v>1467</v>
      </c>
      <c r="C52" s="4">
        <v>9</v>
      </c>
    </row>
    <row r="53" spans="1:3" x14ac:dyDescent="0.25">
      <c r="A53" s="4" t="s">
        <v>30</v>
      </c>
      <c r="B53" s="4" t="s">
        <v>1466</v>
      </c>
      <c r="C53" s="4">
        <v>8</v>
      </c>
    </row>
    <row r="54" spans="1:3" x14ac:dyDescent="0.25">
      <c r="A54" s="4" t="s">
        <v>30</v>
      </c>
      <c r="B54" s="11" t="s">
        <v>1077</v>
      </c>
      <c r="C54" s="4">
        <v>7</v>
      </c>
    </row>
    <row r="55" spans="1:3" x14ac:dyDescent="0.25">
      <c r="A55" s="4" t="s">
        <v>30</v>
      </c>
      <c r="B55" s="11" t="s">
        <v>1074</v>
      </c>
      <c r="C55" s="4">
        <v>7</v>
      </c>
    </row>
    <row r="56" spans="1:3" x14ac:dyDescent="0.25">
      <c r="A56" s="4" t="s">
        <v>30</v>
      </c>
      <c r="B56" s="4" t="s">
        <v>1465</v>
      </c>
      <c r="C56" s="4">
        <v>6</v>
      </c>
    </row>
    <row r="57" spans="1:3" ht="10.9" customHeight="1" x14ac:dyDescent="0.25">
      <c r="A57" s="4" t="s">
        <v>628</v>
      </c>
      <c r="B57" s="11" t="s">
        <v>1464</v>
      </c>
      <c r="C57" s="4">
        <v>32</v>
      </c>
    </row>
    <row r="58" spans="1:3" x14ac:dyDescent="0.25">
      <c r="A58" s="4" t="s">
        <v>628</v>
      </c>
      <c r="B58" s="11" t="s">
        <v>1463</v>
      </c>
      <c r="C58" s="4">
        <v>15</v>
      </c>
    </row>
    <row r="59" spans="1:3" x14ac:dyDescent="0.25">
      <c r="A59" s="4" t="s">
        <v>286</v>
      </c>
      <c r="B59" s="11" t="s">
        <v>1462</v>
      </c>
      <c r="C59" s="4">
        <v>13</v>
      </c>
    </row>
    <row r="60" spans="1:3" x14ac:dyDescent="0.25">
      <c r="A60" s="4" t="s">
        <v>286</v>
      </c>
      <c r="B60" s="11" t="s">
        <v>1461</v>
      </c>
      <c r="C60" s="4">
        <v>7</v>
      </c>
    </row>
    <row r="61" spans="1:3" x14ac:dyDescent="0.25">
      <c r="A61" s="4" t="s">
        <v>314</v>
      </c>
      <c r="B61" s="11" t="s">
        <v>1460</v>
      </c>
      <c r="C61" s="76">
        <v>15</v>
      </c>
    </row>
    <row r="62" spans="1:3" x14ac:dyDescent="0.25">
      <c r="A62" s="4" t="s">
        <v>314</v>
      </c>
      <c r="B62" s="11" t="s">
        <v>1459</v>
      </c>
      <c r="C62" s="4">
        <v>9</v>
      </c>
    </row>
    <row r="63" spans="1:3" x14ac:dyDescent="0.25">
      <c r="A63" s="4" t="s">
        <v>314</v>
      </c>
      <c r="B63" s="11" t="s">
        <v>1458</v>
      </c>
      <c r="C63" s="4">
        <v>9</v>
      </c>
    </row>
    <row r="64" spans="1:3" x14ac:dyDescent="0.25">
      <c r="A64" s="4" t="s">
        <v>314</v>
      </c>
      <c r="B64" s="11" t="s">
        <v>1457</v>
      </c>
      <c r="C64" s="4">
        <v>8</v>
      </c>
    </row>
    <row r="65" spans="1:4" x14ac:dyDescent="0.25">
      <c r="A65" s="4" t="s">
        <v>282</v>
      </c>
      <c r="B65" s="11" t="s">
        <v>1456</v>
      </c>
      <c r="C65" s="4">
        <v>15</v>
      </c>
    </row>
    <row r="66" spans="1:4" x14ac:dyDescent="0.25">
      <c r="A66" s="4" t="s">
        <v>282</v>
      </c>
      <c r="B66" s="11" t="s">
        <v>1455</v>
      </c>
      <c r="C66" s="4">
        <v>2</v>
      </c>
    </row>
    <row r="67" spans="1:4" x14ac:dyDescent="0.25">
      <c r="A67" s="4" t="s">
        <v>618</v>
      </c>
      <c r="B67" s="11" t="s">
        <v>1454</v>
      </c>
      <c r="C67" s="4">
        <v>12</v>
      </c>
    </row>
    <row r="68" spans="1:4" x14ac:dyDescent="0.25">
      <c r="A68" s="4"/>
      <c r="B68" s="157" t="s">
        <v>1453</v>
      </c>
      <c r="C68" s="28">
        <f>SUM(C4:C67)</f>
        <v>910</v>
      </c>
    </row>
    <row r="70" spans="1:4" x14ac:dyDescent="0.25">
      <c r="A70" s="1" t="s">
        <v>220</v>
      </c>
      <c r="B70" s="1" t="s">
        <v>84</v>
      </c>
      <c r="C70" s="1">
        <v>277</v>
      </c>
      <c r="D70" s="16"/>
    </row>
    <row r="71" spans="1:4" x14ac:dyDescent="0.25">
      <c r="A71" s="28" t="s">
        <v>30</v>
      </c>
      <c r="B71" s="1" t="s">
        <v>540</v>
      </c>
      <c r="C71" s="1">
        <v>200</v>
      </c>
      <c r="D71" s="16"/>
    </row>
    <row r="72" spans="1:4" x14ac:dyDescent="0.25">
      <c r="A72" s="28" t="s">
        <v>110</v>
      </c>
      <c r="B72" s="1" t="s">
        <v>1452</v>
      </c>
      <c r="C72" s="1">
        <v>157</v>
      </c>
      <c r="D72" s="16"/>
    </row>
    <row r="73" spans="1:4" x14ac:dyDescent="0.25">
      <c r="A73" s="28" t="s">
        <v>22</v>
      </c>
      <c r="B73" s="1" t="s">
        <v>541</v>
      </c>
      <c r="C73" s="1">
        <v>70</v>
      </c>
      <c r="D73" s="16"/>
    </row>
    <row r="74" spans="1:4" x14ac:dyDescent="0.25">
      <c r="A74" s="28" t="s">
        <v>543</v>
      </c>
      <c r="B74" s="1" t="s">
        <v>542</v>
      </c>
      <c r="C74" s="1">
        <v>69</v>
      </c>
      <c r="D74" s="16"/>
    </row>
    <row r="75" spans="1:4" x14ac:dyDescent="0.25">
      <c r="A75" s="28" t="s">
        <v>628</v>
      </c>
      <c r="B75" s="1" t="s">
        <v>627</v>
      </c>
      <c r="C75" s="1">
        <v>47</v>
      </c>
      <c r="D75" s="16"/>
    </row>
    <row r="76" spans="1:4" x14ac:dyDescent="0.25">
      <c r="A76" s="28" t="s">
        <v>314</v>
      </c>
      <c r="B76" s="1" t="s">
        <v>406</v>
      </c>
      <c r="C76" s="1">
        <v>41</v>
      </c>
      <c r="D76" s="16"/>
    </row>
    <row r="77" spans="1:4" x14ac:dyDescent="0.25">
      <c r="A77" s="28" t="s">
        <v>286</v>
      </c>
      <c r="B77" s="1" t="s">
        <v>1451</v>
      </c>
      <c r="C77" s="1">
        <v>20</v>
      </c>
      <c r="D77" s="16"/>
    </row>
    <row r="78" spans="1:4" x14ac:dyDescent="0.25">
      <c r="A78" s="28" t="s">
        <v>282</v>
      </c>
      <c r="B78" s="1" t="s">
        <v>68</v>
      </c>
      <c r="C78" s="1">
        <v>17</v>
      </c>
      <c r="D78" s="16"/>
    </row>
    <row r="79" spans="1:4" x14ac:dyDescent="0.25">
      <c r="A79" s="28" t="s">
        <v>618</v>
      </c>
      <c r="B79" s="1" t="s">
        <v>1450</v>
      </c>
      <c r="C79" s="1">
        <v>12</v>
      </c>
      <c r="D79" s="16"/>
    </row>
    <row r="82" spans="1:3" x14ac:dyDescent="0.25">
      <c r="A82" s="1" t="s">
        <v>1</v>
      </c>
      <c r="B82" s="165" t="s">
        <v>1449</v>
      </c>
      <c r="C82" s="1"/>
    </row>
    <row r="83" spans="1:3" x14ac:dyDescent="0.25">
      <c r="A83" t="s">
        <v>286</v>
      </c>
      <c r="B83" t="s">
        <v>1448</v>
      </c>
      <c r="C83">
        <v>5</v>
      </c>
    </row>
    <row r="84" spans="1:3" x14ac:dyDescent="0.25">
      <c r="A84" t="s">
        <v>1428</v>
      </c>
      <c r="B84" t="s">
        <v>1447</v>
      </c>
      <c r="C84">
        <v>8</v>
      </c>
    </row>
    <row r="85" spans="1:3" x14ac:dyDescent="0.25">
      <c r="A85" t="s">
        <v>1428</v>
      </c>
      <c r="B85" t="s">
        <v>1446</v>
      </c>
      <c r="C85">
        <v>5</v>
      </c>
    </row>
    <row r="86" spans="1:3" x14ac:dyDescent="0.25">
      <c r="A86" t="s">
        <v>1428</v>
      </c>
      <c r="B86" t="s">
        <v>1445</v>
      </c>
      <c r="C86">
        <v>4</v>
      </c>
    </row>
    <row r="87" spans="1:3" x14ac:dyDescent="0.25">
      <c r="A87" t="s">
        <v>1428</v>
      </c>
      <c r="B87" t="s">
        <v>1444</v>
      </c>
      <c r="C87">
        <v>4</v>
      </c>
    </row>
    <row r="88" spans="1:3" x14ac:dyDescent="0.25">
      <c r="A88" t="s">
        <v>1428</v>
      </c>
      <c r="B88" t="s">
        <v>1443</v>
      </c>
      <c r="C88">
        <v>1</v>
      </c>
    </row>
    <row r="89" spans="1:3" x14ac:dyDescent="0.25">
      <c r="A89" t="s">
        <v>1428</v>
      </c>
      <c r="B89" t="s">
        <v>1442</v>
      </c>
      <c r="C89">
        <v>1</v>
      </c>
    </row>
    <row r="90" spans="1:3" x14ac:dyDescent="0.25">
      <c r="A90" t="s">
        <v>1426</v>
      </c>
      <c r="B90" t="s">
        <v>1441</v>
      </c>
      <c r="C90">
        <v>1</v>
      </c>
    </row>
    <row r="91" spans="1:3" x14ac:dyDescent="0.25">
      <c r="A91" t="s">
        <v>1426</v>
      </c>
      <c r="B91" t="s">
        <v>1440</v>
      </c>
      <c r="C91">
        <v>1</v>
      </c>
    </row>
    <row r="92" spans="1:3" x14ac:dyDescent="0.25">
      <c r="A92" t="s">
        <v>1426</v>
      </c>
      <c r="B92" t="s">
        <v>1439</v>
      </c>
      <c r="C92">
        <v>1</v>
      </c>
    </row>
    <row r="93" spans="1:3" x14ac:dyDescent="0.25">
      <c r="A93" t="s">
        <v>1426</v>
      </c>
      <c r="B93" t="s">
        <v>1438</v>
      </c>
      <c r="C93">
        <v>1</v>
      </c>
    </row>
    <row r="94" spans="1:3" x14ac:dyDescent="0.25">
      <c r="A94" t="s">
        <v>1424</v>
      </c>
      <c r="B94" t="s">
        <v>1437</v>
      </c>
      <c r="C94">
        <v>5</v>
      </c>
    </row>
    <row r="95" spans="1:3" x14ac:dyDescent="0.25">
      <c r="A95" t="s">
        <v>1424</v>
      </c>
      <c r="B95" t="s">
        <v>1436</v>
      </c>
      <c r="C95">
        <v>3</v>
      </c>
    </row>
    <row r="96" spans="1:3" x14ac:dyDescent="0.25">
      <c r="A96" t="s">
        <v>1424</v>
      </c>
      <c r="B96" t="s">
        <v>1435</v>
      </c>
      <c r="C96">
        <v>3</v>
      </c>
    </row>
    <row r="97" spans="1:5" x14ac:dyDescent="0.25">
      <c r="A97" t="s">
        <v>1424</v>
      </c>
      <c r="B97" t="s">
        <v>1434</v>
      </c>
      <c r="C97">
        <v>2</v>
      </c>
    </row>
    <row r="98" spans="1:5" x14ac:dyDescent="0.25">
      <c r="A98" t="s">
        <v>1424</v>
      </c>
      <c r="B98" t="s">
        <v>1433</v>
      </c>
      <c r="C98">
        <v>2</v>
      </c>
    </row>
    <row r="99" spans="1:5" x14ac:dyDescent="0.25">
      <c r="A99" t="s">
        <v>1424</v>
      </c>
      <c r="B99" t="s">
        <v>1432</v>
      </c>
      <c r="C99">
        <v>2</v>
      </c>
    </row>
    <row r="100" spans="1:5" x14ac:dyDescent="0.25">
      <c r="A100" t="s">
        <v>1424</v>
      </c>
      <c r="B100" t="s">
        <v>1431</v>
      </c>
      <c r="C100">
        <v>1</v>
      </c>
    </row>
    <row r="101" spans="1:5" x14ac:dyDescent="0.25">
      <c r="A101" t="s">
        <v>1424</v>
      </c>
      <c r="B101" t="s">
        <v>1430</v>
      </c>
      <c r="C101">
        <v>1</v>
      </c>
    </row>
    <row r="102" spans="1:5" x14ac:dyDescent="0.25">
      <c r="B102" s="1" t="s">
        <v>1429</v>
      </c>
      <c r="C102" s="1">
        <f>SUM(C83:C101)</f>
        <v>51</v>
      </c>
    </row>
    <row r="103" spans="1:5" x14ac:dyDescent="0.25">
      <c r="B103" s="1"/>
      <c r="C103" s="1"/>
    </row>
    <row r="104" spans="1:5" x14ac:dyDescent="0.25">
      <c r="A104" s="1" t="s">
        <v>1428</v>
      </c>
      <c r="B104" s="1" t="s">
        <v>1427</v>
      </c>
      <c r="C104" s="1">
        <v>23</v>
      </c>
      <c r="D104" s="16"/>
    </row>
    <row r="105" spans="1:5" x14ac:dyDescent="0.25">
      <c r="A105" s="1" t="s">
        <v>1424</v>
      </c>
      <c r="B105" s="1" t="s">
        <v>1423</v>
      </c>
      <c r="C105" s="1">
        <v>19</v>
      </c>
      <c r="D105" s="16"/>
    </row>
    <row r="106" spans="1:5" x14ac:dyDescent="0.25">
      <c r="A106" s="1" t="s">
        <v>286</v>
      </c>
      <c r="B106" s="1" t="s">
        <v>626</v>
      </c>
      <c r="C106" s="1">
        <v>5</v>
      </c>
      <c r="D106" s="16"/>
    </row>
    <row r="107" spans="1:5" x14ac:dyDescent="0.25">
      <c r="A107" s="1" t="s">
        <v>1426</v>
      </c>
      <c r="B107" s="1" t="s">
        <v>1425</v>
      </c>
      <c r="C107" s="1">
        <v>4</v>
      </c>
      <c r="D107" s="16"/>
    </row>
    <row r="108" spans="1:5" x14ac:dyDescent="0.25">
      <c r="A108" s="1"/>
      <c r="B108" s="1"/>
      <c r="C108" s="1"/>
      <c r="D108" s="16"/>
    </row>
    <row r="109" spans="1:5" x14ac:dyDescent="0.25">
      <c r="A109" s="1" t="s">
        <v>1422</v>
      </c>
      <c r="B109" s="1" t="s">
        <v>1421</v>
      </c>
      <c r="C109" s="1"/>
      <c r="D109" s="61"/>
    </row>
    <row r="110" spans="1:5" x14ac:dyDescent="0.25">
      <c r="A110" s="1" t="s">
        <v>310</v>
      </c>
      <c r="B110" s="1" t="s">
        <v>1420</v>
      </c>
      <c r="C110" s="1">
        <v>910</v>
      </c>
      <c r="D110" s="16"/>
      <c r="E110" s="1"/>
    </row>
    <row r="111" spans="1:5" x14ac:dyDescent="0.25">
      <c r="A111" s="1" t="s">
        <v>284</v>
      </c>
      <c r="B111" s="1" t="s">
        <v>1419</v>
      </c>
      <c r="C111" s="1">
        <v>51</v>
      </c>
      <c r="D111" s="16"/>
      <c r="E111" s="1"/>
    </row>
  </sheetData>
  <sortState ref="A104:C107">
    <sortCondition descending="1" ref="C104"/>
  </sortState>
  <printOptions headings="1" gridLines="1"/>
  <pageMargins left="0.25" right="0.25"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G111"/>
  <sheetViews>
    <sheetView topLeftCell="A58" workbookViewId="0">
      <selection activeCell="F62" sqref="F62"/>
    </sheetView>
  </sheetViews>
  <sheetFormatPr defaultRowHeight="15" x14ac:dyDescent="0.25"/>
  <cols>
    <col min="1" max="1" width="7.140625" customWidth="1"/>
    <col min="2" max="2" width="71.28515625" customWidth="1"/>
    <col min="3" max="3" width="8.140625" customWidth="1"/>
    <col min="4" max="4" width="6.7109375" customWidth="1"/>
    <col min="5" max="5" width="2.5703125" customWidth="1"/>
    <col min="6" max="6" width="8.140625" customWidth="1"/>
  </cols>
  <sheetData>
    <row r="1" spans="1:7" ht="15.75" thickBot="1" x14ac:dyDescent="0.3">
      <c r="B1" s="1" t="s">
        <v>0</v>
      </c>
      <c r="C1" s="74"/>
    </row>
    <row r="2" spans="1:7" ht="15" customHeight="1" thickBot="1" x14ac:dyDescent="0.3">
      <c r="A2" s="1" t="s">
        <v>1</v>
      </c>
      <c r="B2" s="163" t="s">
        <v>1513</v>
      </c>
      <c r="C2" s="112" t="s">
        <v>3</v>
      </c>
      <c r="D2" s="111"/>
    </row>
    <row r="3" spans="1:7" ht="15.75" thickBot="1" x14ac:dyDescent="0.3">
      <c r="B3" s="164" t="s">
        <v>1514</v>
      </c>
      <c r="C3" s="162"/>
      <c r="D3" s="161"/>
      <c r="G3" s="127"/>
    </row>
    <row r="4" spans="1:7" x14ac:dyDescent="0.25">
      <c r="A4" s="4" t="s">
        <v>220</v>
      </c>
      <c r="B4" s="11" t="s">
        <v>1512</v>
      </c>
      <c r="C4" s="4">
        <v>43</v>
      </c>
      <c r="D4" s="160"/>
      <c r="G4" s="127"/>
    </row>
    <row r="5" spans="1:7" x14ac:dyDescent="0.25">
      <c r="A5" s="4" t="s">
        <v>220</v>
      </c>
      <c r="B5" s="11" t="s">
        <v>1511</v>
      </c>
      <c r="C5" s="4">
        <v>31</v>
      </c>
      <c r="D5" s="160"/>
      <c r="G5" s="127"/>
    </row>
    <row r="6" spans="1:7" x14ac:dyDescent="0.25">
      <c r="A6" s="4" t="s">
        <v>220</v>
      </c>
      <c r="B6" s="11" t="s">
        <v>1510</v>
      </c>
      <c r="C6" s="9">
        <v>26</v>
      </c>
      <c r="D6" s="160"/>
      <c r="G6" s="127"/>
    </row>
    <row r="7" spans="1:7" x14ac:dyDescent="0.25">
      <c r="A7" s="4" t="s">
        <v>220</v>
      </c>
      <c r="B7" s="11" t="s">
        <v>1509</v>
      </c>
      <c r="C7" s="4">
        <v>20</v>
      </c>
      <c r="D7" s="160"/>
      <c r="G7" s="127"/>
    </row>
    <row r="8" spans="1:7" ht="14.45" customHeight="1" x14ac:dyDescent="0.25">
      <c r="A8" s="4" t="s">
        <v>220</v>
      </c>
      <c r="B8" s="11" t="s">
        <v>1508</v>
      </c>
      <c r="C8" s="4">
        <v>17</v>
      </c>
      <c r="D8" s="160"/>
      <c r="G8" s="127"/>
    </row>
    <row r="9" spans="1:7" x14ac:dyDescent="0.25">
      <c r="A9" s="4" t="s">
        <v>220</v>
      </c>
      <c r="B9" s="11" t="s">
        <v>1155</v>
      </c>
      <c r="C9" s="4">
        <v>16</v>
      </c>
      <c r="D9" s="160"/>
      <c r="G9" s="127"/>
    </row>
    <row r="10" spans="1:7" x14ac:dyDescent="0.25">
      <c r="A10" s="4" t="s">
        <v>220</v>
      </c>
      <c r="B10" s="11" t="s">
        <v>1507</v>
      </c>
      <c r="C10" s="159">
        <v>15</v>
      </c>
      <c r="G10" s="127"/>
    </row>
    <row r="11" spans="1:7" x14ac:dyDescent="0.25">
      <c r="A11" s="4" t="s">
        <v>220</v>
      </c>
      <c r="B11" s="11" t="s">
        <v>1506</v>
      </c>
      <c r="C11" s="4">
        <v>13</v>
      </c>
      <c r="G11" s="127"/>
    </row>
    <row r="12" spans="1:7" ht="13.15" customHeight="1" x14ac:dyDescent="0.25">
      <c r="A12" s="4" t="s">
        <v>220</v>
      </c>
      <c r="B12" s="11" t="s">
        <v>1505</v>
      </c>
      <c r="C12" s="4">
        <v>12</v>
      </c>
      <c r="G12" s="127"/>
    </row>
    <row r="13" spans="1:7" x14ac:dyDescent="0.25">
      <c r="A13" s="4" t="s">
        <v>220</v>
      </c>
      <c r="B13" s="11" t="s">
        <v>1504</v>
      </c>
      <c r="C13" s="4">
        <v>11</v>
      </c>
      <c r="G13" s="127"/>
    </row>
    <row r="14" spans="1:7" x14ac:dyDescent="0.25">
      <c r="A14" s="4" t="s">
        <v>220</v>
      </c>
      <c r="B14" s="11" t="s">
        <v>1503</v>
      </c>
      <c r="C14" s="4">
        <v>10</v>
      </c>
      <c r="G14" s="127"/>
    </row>
    <row r="15" spans="1:7" x14ac:dyDescent="0.25">
      <c r="A15" s="4" t="s">
        <v>220</v>
      </c>
      <c r="B15" s="11" t="s">
        <v>1502</v>
      </c>
      <c r="C15" s="4">
        <v>9</v>
      </c>
      <c r="G15" s="127"/>
    </row>
    <row r="16" spans="1:7" ht="15.6" customHeight="1" x14ac:dyDescent="0.25">
      <c r="A16" s="4" t="s">
        <v>220</v>
      </c>
      <c r="B16" s="11" t="s">
        <v>1501</v>
      </c>
      <c r="C16" s="4">
        <v>9</v>
      </c>
      <c r="G16" s="127"/>
    </row>
    <row r="17" spans="1:7" ht="12" customHeight="1" x14ac:dyDescent="0.25">
      <c r="A17" s="4" t="s">
        <v>220</v>
      </c>
      <c r="B17" s="11" t="s">
        <v>1500</v>
      </c>
      <c r="C17" s="4">
        <v>7</v>
      </c>
      <c r="G17" s="127"/>
    </row>
    <row r="18" spans="1:7" ht="14.45" customHeight="1" x14ac:dyDescent="0.25">
      <c r="A18" s="4" t="s">
        <v>220</v>
      </c>
      <c r="B18" s="11" t="s">
        <v>1499</v>
      </c>
      <c r="C18" s="4">
        <v>6</v>
      </c>
      <c r="G18" s="127"/>
    </row>
    <row r="19" spans="1:7" ht="12" customHeight="1" x14ac:dyDescent="0.25">
      <c r="A19" s="4" t="s">
        <v>220</v>
      </c>
      <c r="B19" s="11" t="s">
        <v>1498</v>
      </c>
      <c r="C19" s="4">
        <v>6</v>
      </c>
      <c r="G19" s="127"/>
    </row>
    <row r="20" spans="1:7" x14ac:dyDescent="0.25">
      <c r="A20" s="4" t="s">
        <v>220</v>
      </c>
      <c r="B20" s="11" t="s">
        <v>1100</v>
      </c>
      <c r="C20" s="4">
        <v>5</v>
      </c>
      <c r="G20" s="127"/>
    </row>
    <row r="21" spans="1:7" x14ac:dyDescent="0.25">
      <c r="A21" s="4" t="s">
        <v>220</v>
      </c>
      <c r="B21" s="11" t="s">
        <v>1497</v>
      </c>
      <c r="C21" s="4">
        <v>5</v>
      </c>
      <c r="G21" s="127"/>
    </row>
    <row r="22" spans="1:7" x14ac:dyDescent="0.25">
      <c r="A22" s="4" t="s">
        <v>220</v>
      </c>
      <c r="B22" s="11" t="s">
        <v>1496</v>
      </c>
      <c r="C22" s="4">
        <v>5</v>
      </c>
      <c r="G22" s="127"/>
    </row>
    <row r="23" spans="1:7" x14ac:dyDescent="0.25">
      <c r="A23" s="4" t="s">
        <v>220</v>
      </c>
      <c r="B23" s="11" t="s">
        <v>1495</v>
      </c>
      <c r="C23" s="4">
        <v>4</v>
      </c>
      <c r="G23" s="127"/>
    </row>
    <row r="24" spans="1:7" x14ac:dyDescent="0.25">
      <c r="A24" s="4" t="s">
        <v>220</v>
      </c>
      <c r="B24" s="11" t="s">
        <v>1494</v>
      </c>
      <c r="C24" s="4">
        <v>4</v>
      </c>
      <c r="G24" s="127"/>
    </row>
    <row r="25" spans="1:7" x14ac:dyDescent="0.25">
      <c r="A25" s="4" t="s">
        <v>220</v>
      </c>
      <c r="B25" s="11" t="s">
        <v>1102</v>
      </c>
      <c r="C25" s="4">
        <v>2</v>
      </c>
      <c r="G25" s="127"/>
    </row>
    <row r="26" spans="1:7" ht="16.149999999999999" customHeight="1" x14ac:dyDescent="0.25">
      <c r="A26" s="4" t="s">
        <v>220</v>
      </c>
      <c r="B26" s="11" t="s">
        <v>1493</v>
      </c>
      <c r="C26" s="4">
        <v>1</v>
      </c>
      <c r="G26" s="127"/>
    </row>
    <row r="27" spans="1:7" x14ac:dyDescent="0.25">
      <c r="A27" s="4" t="s">
        <v>543</v>
      </c>
      <c r="B27" s="11" t="s">
        <v>1492</v>
      </c>
      <c r="C27" s="4">
        <v>25</v>
      </c>
      <c r="G27" s="127"/>
    </row>
    <row r="28" spans="1:7" x14ac:dyDescent="0.25">
      <c r="A28" s="4" t="s">
        <v>543</v>
      </c>
      <c r="B28" s="11" t="s">
        <v>1491</v>
      </c>
      <c r="C28" s="5">
        <v>18</v>
      </c>
      <c r="G28" s="127"/>
    </row>
    <row r="29" spans="1:7" x14ac:dyDescent="0.25">
      <c r="A29" s="4" t="s">
        <v>543</v>
      </c>
      <c r="B29" s="11" t="s">
        <v>1490</v>
      </c>
      <c r="C29" s="4">
        <v>14</v>
      </c>
      <c r="G29" s="127"/>
    </row>
    <row r="30" spans="1:7" x14ac:dyDescent="0.25">
      <c r="A30" s="4" t="s">
        <v>543</v>
      </c>
      <c r="B30" s="11" t="s">
        <v>1489</v>
      </c>
      <c r="C30" s="76">
        <v>12</v>
      </c>
      <c r="G30" s="127"/>
    </row>
    <row r="31" spans="1:7" x14ac:dyDescent="0.25">
      <c r="A31" s="4" t="s">
        <v>22</v>
      </c>
      <c r="B31" s="9" t="s">
        <v>1488</v>
      </c>
      <c r="C31" s="9">
        <v>34</v>
      </c>
      <c r="G31" s="127"/>
    </row>
    <row r="32" spans="1:7" x14ac:dyDescent="0.25">
      <c r="A32" s="4" t="s">
        <v>22</v>
      </c>
      <c r="B32" s="11" t="s">
        <v>1487</v>
      </c>
      <c r="C32" s="4">
        <v>19</v>
      </c>
      <c r="G32" s="127"/>
    </row>
    <row r="33" spans="1:7" x14ac:dyDescent="0.25">
      <c r="A33" s="4" t="s">
        <v>22</v>
      </c>
      <c r="B33" s="11" t="s">
        <v>1486</v>
      </c>
      <c r="C33" s="4">
        <v>17</v>
      </c>
      <c r="G33" s="127"/>
    </row>
    <row r="34" spans="1:7" x14ac:dyDescent="0.25">
      <c r="A34" s="4" t="s">
        <v>110</v>
      </c>
      <c r="B34" s="11" t="s">
        <v>1485</v>
      </c>
      <c r="C34" s="4">
        <v>30</v>
      </c>
      <c r="G34" s="127"/>
    </row>
    <row r="35" spans="1:7" x14ac:dyDescent="0.25">
      <c r="A35" s="4" t="s">
        <v>110</v>
      </c>
      <c r="B35" s="11" t="s">
        <v>1484</v>
      </c>
      <c r="C35" s="5">
        <v>27</v>
      </c>
      <c r="G35" s="127"/>
    </row>
    <row r="36" spans="1:7" x14ac:dyDescent="0.25">
      <c r="A36" s="4" t="s">
        <v>110</v>
      </c>
      <c r="B36" s="9" t="s">
        <v>1483</v>
      </c>
      <c r="C36" s="9">
        <v>22</v>
      </c>
      <c r="G36" s="127"/>
    </row>
    <row r="37" spans="1:7" x14ac:dyDescent="0.25">
      <c r="A37" s="4" t="s">
        <v>110</v>
      </c>
      <c r="B37" s="9" t="s">
        <v>1482</v>
      </c>
      <c r="C37" s="9">
        <v>18</v>
      </c>
      <c r="G37" s="127"/>
    </row>
    <row r="38" spans="1:7" x14ac:dyDescent="0.25">
      <c r="A38" s="4" t="s">
        <v>110</v>
      </c>
      <c r="B38" s="11" t="s">
        <v>1481</v>
      </c>
      <c r="C38" s="5">
        <v>16</v>
      </c>
      <c r="G38" s="127"/>
    </row>
    <row r="39" spans="1:7" x14ac:dyDescent="0.25">
      <c r="A39" s="4" t="s">
        <v>110</v>
      </c>
      <c r="B39" s="11" t="s">
        <v>1480</v>
      </c>
      <c r="C39" s="4">
        <v>16</v>
      </c>
    </row>
    <row r="40" spans="1:7" x14ac:dyDescent="0.25">
      <c r="A40" s="4" t="s">
        <v>110</v>
      </c>
      <c r="B40" s="9" t="s">
        <v>1479</v>
      </c>
      <c r="C40" s="9">
        <v>9</v>
      </c>
    </row>
    <row r="41" spans="1:7" x14ac:dyDescent="0.25">
      <c r="A41" s="4" t="s">
        <v>110</v>
      </c>
      <c r="B41" s="11" t="s">
        <v>1478</v>
      </c>
      <c r="C41" s="4">
        <v>7</v>
      </c>
    </row>
    <row r="42" spans="1:7" x14ac:dyDescent="0.25">
      <c r="A42" s="4" t="s">
        <v>110</v>
      </c>
      <c r="B42" s="11" t="s">
        <v>1477</v>
      </c>
      <c r="C42" s="4">
        <v>7</v>
      </c>
    </row>
    <row r="43" spans="1:7" x14ac:dyDescent="0.25">
      <c r="A43" s="4" t="s">
        <v>110</v>
      </c>
      <c r="B43" s="11" t="s">
        <v>1476</v>
      </c>
      <c r="C43" s="4">
        <v>5</v>
      </c>
    </row>
    <row r="44" spans="1:7" x14ac:dyDescent="0.25">
      <c r="A44" s="4" t="s">
        <v>30</v>
      </c>
      <c r="B44" s="11" t="s">
        <v>1475</v>
      </c>
      <c r="C44" s="5">
        <v>40</v>
      </c>
    </row>
    <row r="45" spans="1:7" x14ac:dyDescent="0.25">
      <c r="A45" s="4" t="s">
        <v>30</v>
      </c>
      <c r="B45" s="9" t="s">
        <v>1474</v>
      </c>
      <c r="C45" s="158">
        <v>21</v>
      </c>
    </row>
    <row r="46" spans="1:7" x14ac:dyDescent="0.25">
      <c r="A46" s="4" t="s">
        <v>30</v>
      </c>
      <c r="B46" s="11" t="s">
        <v>1473</v>
      </c>
      <c r="C46" s="4">
        <v>21</v>
      </c>
    </row>
    <row r="47" spans="1:7" x14ac:dyDescent="0.25">
      <c r="A47" s="4" t="s">
        <v>30</v>
      </c>
      <c r="B47" s="11" t="s">
        <v>1472</v>
      </c>
      <c r="C47" s="4">
        <v>19</v>
      </c>
    </row>
    <row r="48" spans="1:7" x14ac:dyDescent="0.25">
      <c r="A48" s="4" t="s">
        <v>30</v>
      </c>
      <c r="B48" s="11" t="s">
        <v>1471</v>
      </c>
      <c r="C48" s="4">
        <v>19</v>
      </c>
    </row>
    <row r="49" spans="1:3" ht="12" customHeight="1" x14ac:dyDescent="0.25">
      <c r="A49" s="4" t="s">
        <v>30</v>
      </c>
      <c r="B49" s="11" t="s">
        <v>1470</v>
      </c>
      <c r="C49" s="4">
        <v>19</v>
      </c>
    </row>
    <row r="50" spans="1:3" x14ac:dyDescent="0.25">
      <c r="A50" s="4" t="s">
        <v>30</v>
      </c>
      <c r="B50" s="11" t="s">
        <v>1469</v>
      </c>
      <c r="C50" s="4">
        <v>15</v>
      </c>
    </row>
    <row r="51" spans="1:3" x14ac:dyDescent="0.25">
      <c r="A51" s="4" t="s">
        <v>30</v>
      </c>
      <c r="B51" s="11" t="s">
        <v>1468</v>
      </c>
      <c r="C51" s="9">
        <v>9</v>
      </c>
    </row>
    <row r="52" spans="1:3" x14ac:dyDescent="0.25">
      <c r="A52" s="4" t="s">
        <v>30</v>
      </c>
      <c r="B52" s="11" t="s">
        <v>1467</v>
      </c>
      <c r="C52" s="4">
        <v>9</v>
      </c>
    </row>
    <row r="53" spans="1:3" x14ac:dyDescent="0.25">
      <c r="A53" s="4" t="s">
        <v>30</v>
      </c>
      <c r="B53" s="4" t="s">
        <v>1466</v>
      </c>
      <c r="C53" s="4">
        <v>8</v>
      </c>
    </row>
    <row r="54" spans="1:3" x14ac:dyDescent="0.25">
      <c r="A54" s="4" t="s">
        <v>30</v>
      </c>
      <c r="B54" s="11" t="s">
        <v>1077</v>
      </c>
      <c r="C54" s="4">
        <v>7</v>
      </c>
    </row>
    <row r="55" spans="1:3" x14ac:dyDescent="0.25">
      <c r="A55" s="4" t="s">
        <v>30</v>
      </c>
      <c r="B55" s="11" t="s">
        <v>1074</v>
      </c>
      <c r="C55" s="4">
        <v>7</v>
      </c>
    </row>
    <row r="56" spans="1:3" x14ac:dyDescent="0.25">
      <c r="A56" s="4" t="s">
        <v>30</v>
      </c>
      <c r="B56" s="4" t="s">
        <v>1465</v>
      </c>
      <c r="C56" s="4">
        <v>6</v>
      </c>
    </row>
    <row r="57" spans="1:3" ht="10.9" customHeight="1" x14ac:dyDescent="0.25">
      <c r="A57" s="4" t="s">
        <v>628</v>
      </c>
      <c r="B57" s="11" t="s">
        <v>1464</v>
      </c>
      <c r="C57" s="4">
        <v>32</v>
      </c>
    </row>
    <row r="58" spans="1:3" x14ac:dyDescent="0.25">
      <c r="A58" s="4" t="s">
        <v>628</v>
      </c>
      <c r="B58" s="11" t="s">
        <v>1463</v>
      </c>
      <c r="C58" s="4">
        <v>15</v>
      </c>
    </row>
    <row r="59" spans="1:3" x14ac:dyDescent="0.25">
      <c r="A59" s="4" t="s">
        <v>286</v>
      </c>
      <c r="B59" s="11" t="s">
        <v>1462</v>
      </c>
      <c r="C59" s="4">
        <v>13</v>
      </c>
    </row>
    <row r="60" spans="1:3" x14ac:dyDescent="0.25">
      <c r="A60" s="4" t="s">
        <v>286</v>
      </c>
      <c r="B60" s="11" t="s">
        <v>1461</v>
      </c>
      <c r="C60" s="4">
        <v>7</v>
      </c>
    </row>
    <row r="61" spans="1:3" x14ac:dyDescent="0.25">
      <c r="A61" s="4" t="s">
        <v>314</v>
      </c>
      <c r="B61" s="11" t="s">
        <v>1460</v>
      </c>
      <c r="C61" s="76">
        <v>15</v>
      </c>
    </row>
    <row r="62" spans="1:3" x14ac:dyDescent="0.25">
      <c r="A62" s="4" t="s">
        <v>314</v>
      </c>
      <c r="B62" s="11" t="s">
        <v>1459</v>
      </c>
      <c r="C62" s="4">
        <v>9</v>
      </c>
    </row>
    <row r="63" spans="1:3" x14ac:dyDescent="0.25">
      <c r="A63" s="4" t="s">
        <v>314</v>
      </c>
      <c r="B63" s="11" t="s">
        <v>1458</v>
      </c>
      <c r="C63" s="4">
        <v>9</v>
      </c>
    </row>
    <row r="64" spans="1:3" x14ac:dyDescent="0.25">
      <c r="A64" s="4" t="s">
        <v>314</v>
      </c>
      <c r="B64" s="11" t="s">
        <v>1457</v>
      </c>
      <c r="C64" s="4">
        <v>8</v>
      </c>
    </row>
    <row r="65" spans="1:4" x14ac:dyDescent="0.25">
      <c r="A65" s="4" t="s">
        <v>282</v>
      </c>
      <c r="B65" s="11" t="s">
        <v>1456</v>
      </c>
      <c r="C65" s="4">
        <v>15</v>
      </c>
    </row>
    <row r="66" spans="1:4" x14ac:dyDescent="0.25">
      <c r="A66" s="4" t="s">
        <v>282</v>
      </c>
      <c r="B66" s="11" t="s">
        <v>1455</v>
      </c>
      <c r="C66" s="4">
        <v>2</v>
      </c>
    </row>
    <row r="67" spans="1:4" x14ac:dyDescent="0.25">
      <c r="A67" s="4" t="s">
        <v>618</v>
      </c>
      <c r="B67" s="11" t="s">
        <v>1454</v>
      </c>
      <c r="C67" s="4">
        <v>12</v>
      </c>
    </row>
    <row r="68" spans="1:4" x14ac:dyDescent="0.25">
      <c r="A68" s="4"/>
      <c r="B68" s="157" t="s">
        <v>1453</v>
      </c>
      <c r="C68" s="28">
        <f>SUM(C4:C67)</f>
        <v>910</v>
      </c>
    </row>
    <row r="70" spans="1:4" x14ac:dyDescent="0.25">
      <c r="A70" s="28" t="s">
        <v>618</v>
      </c>
      <c r="B70" s="1" t="s">
        <v>1450</v>
      </c>
      <c r="C70" s="1">
        <v>12</v>
      </c>
      <c r="D70" s="16"/>
    </row>
    <row r="71" spans="1:4" x14ac:dyDescent="0.25">
      <c r="A71" s="28" t="s">
        <v>282</v>
      </c>
      <c r="B71" s="1" t="s">
        <v>68</v>
      </c>
      <c r="C71" s="1">
        <v>17</v>
      </c>
      <c r="D71" s="16"/>
    </row>
    <row r="72" spans="1:4" x14ac:dyDescent="0.25">
      <c r="A72" s="28" t="s">
        <v>286</v>
      </c>
      <c r="B72" s="1" t="s">
        <v>1451</v>
      </c>
      <c r="C72" s="1">
        <v>20</v>
      </c>
      <c r="D72" s="16"/>
    </row>
    <row r="73" spans="1:4" x14ac:dyDescent="0.25">
      <c r="A73" s="28" t="s">
        <v>314</v>
      </c>
      <c r="B73" s="1" t="s">
        <v>406</v>
      </c>
      <c r="C73" s="1">
        <v>41</v>
      </c>
      <c r="D73" s="16"/>
    </row>
    <row r="74" spans="1:4" x14ac:dyDescent="0.25">
      <c r="A74" s="28" t="s">
        <v>628</v>
      </c>
      <c r="B74" s="1" t="s">
        <v>627</v>
      </c>
      <c r="C74" s="1">
        <v>47</v>
      </c>
      <c r="D74" s="16"/>
    </row>
    <row r="75" spans="1:4" x14ac:dyDescent="0.25">
      <c r="A75" s="28" t="s">
        <v>543</v>
      </c>
      <c r="B75" s="1" t="s">
        <v>542</v>
      </c>
      <c r="C75" s="1">
        <v>69</v>
      </c>
      <c r="D75" s="16"/>
    </row>
    <row r="76" spans="1:4" x14ac:dyDescent="0.25">
      <c r="A76" s="28" t="s">
        <v>22</v>
      </c>
      <c r="B76" s="1" t="s">
        <v>541</v>
      </c>
      <c r="C76" s="1">
        <v>70</v>
      </c>
      <c r="D76" s="16"/>
    </row>
    <row r="77" spans="1:4" x14ac:dyDescent="0.25">
      <c r="A77" s="28" t="s">
        <v>110</v>
      </c>
      <c r="B77" s="1" t="s">
        <v>1515</v>
      </c>
      <c r="C77" s="1">
        <v>157</v>
      </c>
      <c r="D77" s="16"/>
    </row>
    <row r="78" spans="1:4" x14ac:dyDescent="0.25">
      <c r="A78" s="28" t="s">
        <v>30</v>
      </c>
      <c r="B78" s="1" t="s">
        <v>540</v>
      </c>
      <c r="C78" s="1">
        <v>200</v>
      </c>
      <c r="D78" s="16"/>
    </row>
    <row r="79" spans="1:4" x14ac:dyDescent="0.25">
      <c r="A79" s="1" t="s">
        <v>220</v>
      </c>
      <c r="B79" s="1" t="s">
        <v>86</v>
      </c>
      <c r="C79" s="1">
        <v>277</v>
      </c>
      <c r="D79" s="16"/>
    </row>
    <row r="82" spans="1:3" x14ac:dyDescent="0.25">
      <c r="A82" s="1" t="s">
        <v>1</v>
      </c>
      <c r="B82" s="165" t="s">
        <v>1449</v>
      </c>
      <c r="C82" s="1"/>
    </row>
    <row r="83" spans="1:3" x14ac:dyDescent="0.25">
      <c r="A83" t="s">
        <v>286</v>
      </c>
      <c r="B83" t="s">
        <v>1448</v>
      </c>
      <c r="C83">
        <v>5</v>
      </c>
    </row>
    <row r="84" spans="1:3" x14ac:dyDescent="0.25">
      <c r="A84" t="s">
        <v>1428</v>
      </c>
      <c r="B84" t="s">
        <v>1447</v>
      </c>
      <c r="C84">
        <v>8</v>
      </c>
    </row>
    <row r="85" spans="1:3" x14ac:dyDescent="0.25">
      <c r="A85" t="s">
        <v>1428</v>
      </c>
      <c r="B85" t="s">
        <v>1446</v>
      </c>
      <c r="C85">
        <v>5</v>
      </c>
    </row>
    <row r="86" spans="1:3" x14ac:dyDescent="0.25">
      <c r="A86" t="s">
        <v>1428</v>
      </c>
      <c r="B86" t="s">
        <v>1445</v>
      </c>
      <c r="C86">
        <v>4</v>
      </c>
    </row>
    <row r="87" spans="1:3" x14ac:dyDescent="0.25">
      <c r="A87" t="s">
        <v>1428</v>
      </c>
      <c r="B87" t="s">
        <v>1444</v>
      </c>
      <c r="C87">
        <v>4</v>
      </c>
    </row>
    <row r="88" spans="1:3" x14ac:dyDescent="0.25">
      <c r="A88" t="s">
        <v>1428</v>
      </c>
      <c r="B88" t="s">
        <v>1443</v>
      </c>
      <c r="C88">
        <v>1</v>
      </c>
    </row>
    <row r="89" spans="1:3" x14ac:dyDescent="0.25">
      <c r="A89" t="s">
        <v>1428</v>
      </c>
      <c r="B89" t="s">
        <v>1442</v>
      </c>
      <c r="C89">
        <v>1</v>
      </c>
    </row>
    <row r="90" spans="1:3" x14ac:dyDescent="0.25">
      <c r="A90" t="s">
        <v>1426</v>
      </c>
      <c r="B90" t="s">
        <v>1441</v>
      </c>
      <c r="C90">
        <v>1</v>
      </c>
    </row>
    <row r="91" spans="1:3" x14ac:dyDescent="0.25">
      <c r="A91" t="s">
        <v>1426</v>
      </c>
      <c r="B91" t="s">
        <v>1440</v>
      </c>
      <c r="C91">
        <v>1</v>
      </c>
    </row>
    <row r="92" spans="1:3" x14ac:dyDescent="0.25">
      <c r="A92" t="s">
        <v>1426</v>
      </c>
      <c r="B92" t="s">
        <v>1439</v>
      </c>
      <c r="C92">
        <v>1</v>
      </c>
    </row>
    <row r="93" spans="1:3" x14ac:dyDescent="0.25">
      <c r="A93" t="s">
        <v>1426</v>
      </c>
      <c r="B93" t="s">
        <v>1438</v>
      </c>
      <c r="C93">
        <v>1</v>
      </c>
    </row>
    <row r="94" spans="1:3" x14ac:dyDescent="0.25">
      <c r="A94" t="s">
        <v>1424</v>
      </c>
      <c r="B94" t="s">
        <v>1437</v>
      </c>
      <c r="C94">
        <v>5</v>
      </c>
    </row>
    <row r="95" spans="1:3" x14ac:dyDescent="0.25">
      <c r="A95" t="s">
        <v>1424</v>
      </c>
      <c r="B95" t="s">
        <v>1436</v>
      </c>
      <c r="C95">
        <v>3</v>
      </c>
    </row>
    <row r="96" spans="1:3" x14ac:dyDescent="0.25">
      <c r="A96" t="s">
        <v>1424</v>
      </c>
      <c r="B96" t="s">
        <v>1435</v>
      </c>
      <c r="C96">
        <v>3</v>
      </c>
    </row>
    <row r="97" spans="1:5" x14ac:dyDescent="0.25">
      <c r="A97" t="s">
        <v>1424</v>
      </c>
      <c r="B97" t="s">
        <v>1434</v>
      </c>
      <c r="C97">
        <v>2</v>
      </c>
    </row>
    <row r="98" spans="1:5" x14ac:dyDescent="0.25">
      <c r="A98" t="s">
        <v>1424</v>
      </c>
      <c r="B98" t="s">
        <v>1433</v>
      </c>
      <c r="C98">
        <v>2</v>
      </c>
    </row>
    <row r="99" spans="1:5" x14ac:dyDescent="0.25">
      <c r="A99" t="s">
        <v>1424</v>
      </c>
      <c r="B99" t="s">
        <v>1432</v>
      </c>
      <c r="C99">
        <v>2</v>
      </c>
    </row>
    <row r="100" spans="1:5" x14ac:dyDescent="0.25">
      <c r="A100" t="s">
        <v>1424</v>
      </c>
      <c r="B100" t="s">
        <v>1431</v>
      </c>
      <c r="C100">
        <v>1</v>
      </c>
    </row>
    <row r="101" spans="1:5" x14ac:dyDescent="0.25">
      <c r="A101" t="s">
        <v>1424</v>
      </c>
      <c r="B101" t="s">
        <v>1430</v>
      </c>
      <c r="C101">
        <v>1</v>
      </c>
    </row>
    <row r="102" spans="1:5" x14ac:dyDescent="0.25">
      <c r="B102" s="1" t="s">
        <v>1429</v>
      </c>
      <c r="C102" s="1">
        <f>SUM(C83:C101)</f>
        <v>51</v>
      </c>
    </row>
    <row r="103" spans="1:5" x14ac:dyDescent="0.25">
      <c r="B103" s="1"/>
      <c r="C103" s="1"/>
    </row>
    <row r="104" spans="1:5" x14ac:dyDescent="0.25">
      <c r="A104" s="1" t="s">
        <v>1428</v>
      </c>
      <c r="B104" s="1" t="s">
        <v>1427</v>
      </c>
      <c r="C104" s="1">
        <v>23</v>
      </c>
      <c r="D104" s="16"/>
    </row>
    <row r="105" spans="1:5" x14ac:dyDescent="0.25">
      <c r="A105" s="1" t="s">
        <v>1424</v>
      </c>
      <c r="B105" s="1" t="s">
        <v>1423</v>
      </c>
      <c r="C105" s="1">
        <v>19</v>
      </c>
      <c r="D105" s="16"/>
    </row>
    <row r="106" spans="1:5" x14ac:dyDescent="0.25">
      <c r="A106" s="1" t="s">
        <v>286</v>
      </c>
      <c r="B106" s="1" t="s">
        <v>626</v>
      </c>
      <c r="C106" s="1">
        <v>5</v>
      </c>
      <c r="D106" s="16"/>
    </row>
    <row r="107" spans="1:5" x14ac:dyDescent="0.25">
      <c r="A107" s="1" t="s">
        <v>1426</v>
      </c>
      <c r="B107" s="1" t="s">
        <v>1425</v>
      </c>
      <c r="C107" s="1">
        <v>4</v>
      </c>
      <c r="D107" s="16"/>
    </row>
    <row r="108" spans="1:5" x14ac:dyDescent="0.25">
      <c r="A108" s="1"/>
      <c r="B108" s="1"/>
      <c r="C108" s="1"/>
      <c r="D108" s="16"/>
    </row>
    <row r="109" spans="1:5" x14ac:dyDescent="0.25">
      <c r="A109" s="1" t="s">
        <v>1422</v>
      </c>
      <c r="B109" s="1" t="s">
        <v>1421</v>
      </c>
      <c r="C109" s="1"/>
      <c r="D109" s="61"/>
    </row>
    <row r="110" spans="1:5" x14ac:dyDescent="0.25">
      <c r="A110" s="1" t="s">
        <v>310</v>
      </c>
      <c r="B110" s="1" t="s">
        <v>1420</v>
      </c>
      <c r="C110" s="1">
        <v>910</v>
      </c>
      <c r="D110" s="16"/>
      <c r="E110" s="1"/>
    </row>
    <row r="111" spans="1:5" x14ac:dyDescent="0.25">
      <c r="A111" s="1" t="s">
        <v>284</v>
      </c>
      <c r="B111" s="1" t="s">
        <v>1419</v>
      </c>
      <c r="C111" s="1">
        <v>51</v>
      </c>
      <c r="D111" s="16"/>
      <c r="E111" s="1"/>
    </row>
  </sheetData>
  <sortState ref="A71:C79">
    <sortCondition ref="C70"/>
  </sortState>
  <printOptions headings="1" gridLines="1"/>
  <pageMargins left="0.25" right="0.25"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E58"/>
  <sheetViews>
    <sheetView workbookViewId="0">
      <pane ySplit="2" topLeftCell="A3" activePane="bottomLeft" state="frozen"/>
      <selection pane="bottomLeft" activeCell="A3" sqref="A3"/>
    </sheetView>
  </sheetViews>
  <sheetFormatPr defaultRowHeight="15" x14ac:dyDescent="0.25"/>
  <cols>
    <col min="1" max="1" width="5.7109375" customWidth="1"/>
    <col min="2" max="2" width="70.7109375" customWidth="1"/>
    <col min="3" max="3" width="8.42578125" customWidth="1"/>
    <col min="4" max="4" width="8.85546875" hidden="1" customWidth="1"/>
  </cols>
  <sheetData>
    <row r="1" spans="1:4" x14ac:dyDescent="0.25">
      <c r="B1" s="1" t="s">
        <v>1994</v>
      </c>
      <c r="C1" s="74"/>
    </row>
    <row r="2" spans="1:4" s="88" customFormat="1" ht="32.450000000000003" customHeight="1" x14ac:dyDescent="0.25">
      <c r="A2" s="88" t="s">
        <v>1</v>
      </c>
      <c r="B2" s="168" t="s">
        <v>1993</v>
      </c>
      <c r="C2" s="167" t="s">
        <v>3</v>
      </c>
      <c r="D2" s="85"/>
    </row>
    <row r="3" spans="1:4" s="4" customFormat="1" x14ac:dyDescent="0.25">
      <c r="A3" s="4" t="s">
        <v>4</v>
      </c>
      <c r="B3" s="66" t="s">
        <v>1574</v>
      </c>
      <c r="C3" s="5">
        <v>18</v>
      </c>
      <c r="D3" s="5"/>
    </row>
    <row r="4" spans="1:4" s="4" customFormat="1" x14ac:dyDescent="0.25">
      <c r="A4" s="4" t="s">
        <v>4</v>
      </c>
      <c r="B4" s="67" t="s">
        <v>1573</v>
      </c>
      <c r="C4" s="9">
        <v>12</v>
      </c>
      <c r="D4" s="5"/>
    </row>
    <row r="5" spans="1:4" s="4" customFormat="1" x14ac:dyDescent="0.25">
      <c r="A5" s="4" t="s">
        <v>1535</v>
      </c>
      <c r="B5" s="67" t="s">
        <v>1572</v>
      </c>
      <c r="C5" s="9">
        <v>24</v>
      </c>
      <c r="D5" s="9"/>
    </row>
    <row r="6" spans="1:4" s="4" customFormat="1" x14ac:dyDescent="0.25">
      <c r="A6" s="4" t="s">
        <v>1535</v>
      </c>
      <c r="B6" s="67" t="s">
        <v>1571</v>
      </c>
      <c r="C6" s="9">
        <v>21</v>
      </c>
      <c r="D6" s="9"/>
    </row>
    <row r="7" spans="1:4" s="4" customFormat="1" x14ac:dyDescent="0.25">
      <c r="A7" s="4" t="s">
        <v>1535</v>
      </c>
      <c r="B7" s="66" t="s">
        <v>1570</v>
      </c>
      <c r="C7" s="5">
        <v>15</v>
      </c>
      <c r="D7" s="5"/>
    </row>
    <row r="8" spans="1:4" s="4" customFormat="1" x14ac:dyDescent="0.25">
      <c r="A8" s="4" t="s">
        <v>1535</v>
      </c>
      <c r="B8" s="67" t="s">
        <v>1569</v>
      </c>
      <c r="C8" s="9">
        <v>13</v>
      </c>
      <c r="D8" s="9"/>
    </row>
    <row r="9" spans="1:4" s="4" customFormat="1" x14ac:dyDescent="0.25">
      <c r="A9" s="4" t="s">
        <v>1535</v>
      </c>
      <c r="B9" s="67" t="s">
        <v>1568</v>
      </c>
      <c r="C9" s="9">
        <v>4</v>
      </c>
      <c r="D9" s="9"/>
    </row>
    <row r="10" spans="1:4" s="4" customFormat="1" x14ac:dyDescent="0.25">
      <c r="A10" s="4" t="s">
        <v>1535</v>
      </c>
      <c r="B10" s="67" t="s">
        <v>1567</v>
      </c>
      <c r="C10" s="9">
        <v>3</v>
      </c>
      <c r="D10" s="5"/>
    </row>
    <row r="11" spans="1:4" s="4" customFormat="1" x14ac:dyDescent="0.25">
      <c r="A11" s="4" t="s">
        <v>216</v>
      </c>
      <c r="B11" s="67" t="s">
        <v>1566</v>
      </c>
      <c r="C11" s="9">
        <v>21</v>
      </c>
      <c r="D11" s="9"/>
    </row>
    <row r="12" spans="1:4" s="4" customFormat="1" x14ac:dyDescent="0.25">
      <c r="A12" s="4" t="s">
        <v>1532</v>
      </c>
      <c r="B12" s="67" t="s">
        <v>1565</v>
      </c>
      <c r="C12" s="9">
        <v>64</v>
      </c>
      <c r="D12" s="5"/>
    </row>
    <row r="13" spans="1:4" s="4" customFormat="1" x14ac:dyDescent="0.25">
      <c r="A13" s="4" t="s">
        <v>1532</v>
      </c>
      <c r="B13" s="66" t="s">
        <v>1564</v>
      </c>
      <c r="C13" s="5">
        <v>48</v>
      </c>
      <c r="D13" s="5"/>
    </row>
    <row r="14" spans="1:4" s="4" customFormat="1" x14ac:dyDescent="0.25">
      <c r="A14" s="4" t="s">
        <v>1532</v>
      </c>
      <c r="B14" s="4" t="s">
        <v>1563</v>
      </c>
      <c r="C14" s="4">
        <v>11</v>
      </c>
    </row>
    <row r="15" spans="1:4" s="4" customFormat="1" x14ac:dyDescent="0.25">
      <c r="A15" s="4" t="s">
        <v>1532</v>
      </c>
      <c r="B15" s="68" t="s">
        <v>1562</v>
      </c>
      <c r="C15" s="11">
        <v>8</v>
      </c>
      <c r="D15" s="5"/>
    </row>
    <row r="16" spans="1:4" s="4" customFormat="1" x14ac:dyDescent="0.25">
      <c r="A16" s="4" t="s">
        <v>958</v>
      </c>
      <c r="B16" s="66" t="s">
        <v>1561</v>
      </c>
      <c r="C16" s="5">
        <v>24</v>
      </c>
      <c r="D16" s="5"/>
    </row>
    <row r="17" spans="1:4" s="4" customFormat="1" x14ac:dyDescent="0.25">
      <c r="A17" s="4" t="s">
        <v>958</v>
      </c>
      <c r="B17" s="67" t="s">
        <v>1560</v>
      </c>
      <c r="C17" s="9">
        <v>9</v>
      </c>
      <c r="D17" s="5"/>
    </row>
    <row r="18" spans="1:4" s="4" customFormat="1" x14ac:dyDescent="0.25">
      <c r="A18" s="4" t="s">
        <v>1529</v>
      </c>
      <c r="B18" s="66" t="s">
        <v>1559</v>
      </c>
      <c r="C18" s="5">
        <v>9</v>
      </c>
      <c r="D18" s="9"/>
    </row>
    <row r="19" spans="1:4" s="4" customFormat="1" x14ac:dyDescent="0.25">
      <c r="A19" s="4" t="s">
        <v>1527</v>
      </c>
      <c r="B19" s="66" t="s">
        <v>1558</v>
      </c>
      <c r="C19" s="11">
        <v>8</v>
      </c>
      <c r="D19" s="5"/>
    </row>
    <row r="20" spans="1:4" s="4" customFormat="1" x14ac:dyDescent="0.25">
      <c r="A20" s="4" t="s">
        <v>1527</v>
      </c>
      <c r="B20" s="66" t="s">
        <v>1557</v>
      </c>
      <c r="C20" s="5">
        <v>4</v>
      </c>
      <c r="D20" s="5"/>
    </row>
    <row r="21" spans="1:4" s="4" customFormat="1" x14ac:dyDescent="0.25">
      <c r="A21" s="4" t="s">
        <v>1527</v>
      </c>
      <c r="B21" s="66" t="s">
        <v>1556</v>
      </c>
      <c r="C21" s="11">
        <v>4</v>
      </c>
      <c r="D21" s="5"/>
    </row>
    <row r="22" spans="1:4" s="4" customFormat="1" x14ac:dyDescent="0.25">
      <c r="A22" s="4" t="s">
        <v>1525</v>
      </c>
      <c r="B22" s="67" t="s">
        <v>1555</v>
      </c>
      <c r="C22" s="9">
        <v>18</v>
      </c>
      <c r="D22" s="5"/>
    </row>
    <row r="23" spans="1:4" s="4" customFormat="1" x14ac:dyDescent="0.25">
      <c r="A23" s="4" t="s">
        <v>1523</v>
      </c>
      <c r="B23" s="67" t="s">
        <v>1554</v>
      </c>
      <c r="C23" s="9">
        <v>24</v>
      </c>
      <c r="D23" s="5"/>
    </row>
    <row r="24" spans="1:4" s="4" customFormat="1" x14ac:dyDescent="0.25">
      <c r="A24" s="4" t="s">
        <v>1523</v>
      </c>
      <c r="B24" s="67" t="s">
        <v>1553</v>
      </c>
      <c r="C24" s="9">
        <v>3</v>
      </c>
      <c r="D24" s="5"/>
    </row>
    <row r="25" spans="1:4" s="4" customFormat="1" x14ac:dyDescent="0.25">
      <c r="A25" s="4" t="s">
        <v>463</v>
      </c>
      <c r="B25" s="67" t="s">
        <v>1552</v>
      </c>
      <c r="C25" s="9">
        <v>41</v>
      </c>
      <c r="D25" s="5"/>
    </row>
    <row r="26" spans="1:4" s="4" customFormat="1" x14ac:dyDescent="0.25">
      <c r="A26" s="4" t="s">
        <v>463</v>
      </c>
      <c r="B26" s="66" t="s">
        <v>1551</v>
      </c>
      <c r="C26" s="5">
        <v>8</v>
      </c>
      <c r="D26" s="5"/>
    </row>
    <row r="27" spans="1:4" s="4" customFormat="1" x14ac:dyDescent="0.25">
      <c r="A27" s="4" t="s">
        <v>1520</v>
      </c>
      <c r="B27" s="67" t="s">
        <v>1550</v>
      </c>
      <c r="C27" s="9">
        <v>41</v>
      </c>
      <c r="D27" s="5"/>
    </row>
    <row r="28" spans="1:4" s="4" customFormat="1" x14ac:dyDescent="0.25">
      <c r="A28" s="4" t="s">
        <v>1520</v>
      </c>
      <c r="B28" s="67" t="s">
        <v>1549</v>
      </c>
      <c r="C28" s="9">
        <v>6</v>
      </c>
      <c r="D28" s="5"/>
    </row>
    <row r="29" spans="1:4" s="4" customFormat="1" x14ac:dyDescent="0.25">
      <c r="A29" s="4" t="s">
        <v>1518</v>
      </c>
      <c r="B29" s="67" t="s">
        <v>1548</v>
      </c>
      <c r="C29" s="9">
        <v>11</v>
      </c>
      <c r="D29" s="5"/>
    </row>
    <row r="30" spans="1:4" s="4" customFormat="1" x14ac:dyDescent="0.25">
      <c r="A30" s="4" t="s">
        <v>718</v>
      </c>
      <c r="B30" s="67" t="s">
        <v>1547</v>
      </c>
      <c r="C30" s="69">
        <v>32</v>
      </c>
      <c r="D30" s="5"/>
    </row>
    <row r="31" spans="1:4" s="4" customFormat="1" x14ac:dyDescent="0.25">
      <c r="A31" s="4" t="s">
        <v>718</v>
      </c>
      <c r="B31" s="66" t="s">
        <v>1546</v>
      </c>
      <c r="C31" s="5">
        <v>28</v>
      </c>
      <c r="D31" s="5"/>
    </row>
    <row r="32" spans="1:4" s="4" customFormat="1" x14ac:dyDescent="0.25">
      <c r="A32" s="4" t="s">
        <v>718</v>
      </c>
      <c r="B32" s="67" t="s">
        <v>1545</v>
      </c>
      <c r="C32" s="9">
        <v>25</v>
      </c>
      <c r="D32" s="5"/>
    </row>
    <row r="33" spans="1:5" s="4" customFormat="1" x14ac:dyDescent="0.25">
      <c r="A33" s="4" t="s">
        <v>718</v>
      </c>
      <c r="B33" s="66" t="s">
        <v>1544</v>
      </c>
      <c r="C33" s="11">
        <v>20</v>
      </c>
      <c r="D33" s="9"/>
    </row>
    <row r="34" spans="1:5" s="4" customFormat="1" x14ac:dyDescent="0.25">
      <c r="A34" s="4" t="s">
        <v>718</v>
      </c>
      <c r="B34" s="66" t="s">
        <v>1543</v>
      </c>
      <c r="C34" s="5">
        <v>17</v>
      </c>
      <c r="D34" s="9"/>
    </row>
    <row r="35" spans="1:5" s="4" customFormat="1" x14ac:dyDescent="0.25">
      <c r="A35" s="4" t="s">
        <v>718</v>
      </c>
      <c r="B35" s="66" t="s">
        <v>1542</v>
      </c>
      <c r="C35" s="5">
        <v>11</v>
      </c>
      <c r="D35" s="5"/>
    </row>
    <row r="36" spans="1:5" s="4" customFormat="1" ht="15" customHeight="1" x14ac:dyDescent="0.25">
      <c r="A36" s="4" t="s">
        <v>718</v>
      </c>
      <c r="B36" s="66" t="s">
        <v>1495</v>
      </c>
      <c r="C36" s="5">
        <v>11</v>
      </c>
      <c r="D36" s="5"/>
    </row>
    <row r="37" spans="1:5" s="4" customFormat="1" x14ac:dyDescent="0.25">
      <c r="A37" s="4" t="s">
        <v>718</v>
      </c>
      <c r="B37" s="66" t="s">
        <v>1541</v>
      </c>
      <c r="C37" s="5">
        <v>10</v>
      </c>
      <c r="D37" s="9"/>
    </row>
    <row r="38" spans="1:5" s="4" customFormat="1" x14ac:dyDescent="0.25">
      <c r="A38" s="4" t="s">
        <v>718</v>
      </c>
      <c r="B38" s="66" t="s">
        <v>1540</v>
      </c>
      <c r="C38" s="11">
        <v>10</v>
      </c>
      <c r="D38" s="5"/>
    </row>
    <row r="39" spans="1:5" s="4" customFormat="1" x14ac:dyDescent="0.25">
      <c r="A39" s="4" t="s">
        <v>718</v>
      </c>
      <c r="B39" s="66" t="s">
        <v>1539</v>
      </c>
      <c r="C39" s="5">
        <v>7</v>
      </c>
      <c r="D39" s="5"/>
    </row>
    <row r="40" spans="1:5" s="4" customFormat="1" x14ac:dyDescent="0.25">
      <c r="A40" s="4" t="s">
        <v>718</v>
      </c>
      <c r="B40" s="66" t="s">
        <v>1538</v>
      </c>
      <c r="C40" s="5">
        <v>6</v>
      </c>
      <c r="D40" s="9"/>
    </row>
    <row r="41" spans="1:5" s="4" customFormat="1" x14ac:dyDescent="0.25">
      <c r="A41" s="4" t="s">
        <v>718</v>
      </c>
      <c r="B41" s="66" t="s">
        <v>1537</v>
      </c>
      <c r="C41" s="166">
        <v>4</v>
      </c>
      <c r="D41" s="5"/>
    </row>
    <row r="42" spans="1:5" s="4" customFormat="1" x14ac:dyDescent="0.25">
      <c r="A42" s="4" t="s">
        <v>718</v>
      </c>
      <c r="B42" s="4" t="s">
        <v>1536</v>
      </c>
      <c r="C42" s="4">
        <v>1</v>
      </c>
    </row>
    <row r="43" spans="1:5" s="28" customFormat="1" x14ac:dyDescent="0.25">
      <c r="B43" s="28" t="s">
        <v>74</v>
      </c>
      <c r="C43" s="28">
        <f>SUM(C3:C42)</f>
        <v>654</v>
      </c>
    </row>
    <row r="44" spans="1:5" x14ac:dyDescent="0.25">
      <c r="B44" s="58"/>
      <c r="C44" s="58"/>
      <c r="D44" s="58"/>
    </row>
    <row r="45" spans="1:5" x14ac:dyDescent="0.25">
      <c r="B45" s="37"/>
      <c r="C45" s="37"/>
      <c r="D45" s="37"/>
    </row>
    <row r="46" spans="1:5" s="4" customFormat="1" x14ac:dyDescent="0.25">
      <c r="A46" s="28" t="s">
        <v>718</v>
      </c>
      <c r="B46" s="28" t="s">
        <v>1516</v>
      </c>
      <c r="C46" s="28">
        <v>182</v>
      </c>
      <c r="D46" s="28"/>
      <c r="E46" s="30"/>
    </row>
    <row r="47" spans="1:5" s="4" customFormat="1" x14ac:dyDescent="0.25">
      <c r="A47" s="28" t="s">
        <v>1532</v>
      </c>
      <c r="B47" s="28" t="s">
        <v>1531</v>
      </c>
      <c r="C47" s="28">
        <v>131</v>
      </c>
      <c r="D47" s="28"/>
      <c r="E47" s="30"/>
    </row>
    <row r="48" spans="1:5" s="4" customFormat="1" x14ac:dyDescent="0.25">
      <c r="A48" s="28" t="s">
        <v>1535</v>
      </c>
      <c r="B48" s="28" t="s">
        <v>1534</v>
      </c>
      <c r="C48" s="28">
        <v>80</v>
      </c>
      <c r="D48" s="28"/>
      <c r="E48" s="30"/>
    </row>
    <row r="49" spans="1:5" s="4" customFormat="1" x14ac:dyDescent="0.25">
      <c r="A49" s="28" t="s">
        <v>463</v>
      </c>
      <c r="B49" s="28" t="s">
        <v>1521</v>
      </c>
      <c r="C49" s="28">
        <v>49</v>
      </c>
      <c r="D49" s="28"/>
      <c r="E49" s="30"/>
    </row>
    <row r="50" spans="1:5" s="4" customFormat="1" x14ac:dyDescent="0.25">
      <c r="A50" s="28" t="s">
        <v>1520</v>
      </c>
      <c r="B50" s="28" t="s">
        <v>1519</v>
      </c>
      <c r="C50" s="28">
        <v>47</v>
      </c>
      <c r="D50" s="28"/>
      <c r="E50" s="30"/>
    </row>
    <row r="51" spans="1:5" s="4" customFormat="1" x14ac:dyDescent="0.25">
      <c r="A51" s="28" t="s">
        <v>958</v>
      </c>
      <c r="B51" s="28" t="s">
        <v>1530</v>
      </c>
      <c r="C51" s="28">
        <v>33</v>
      </c>
      <c r="D51" s="28"/>
      <c r="E51" s="30"/>
    </row>
    <row r="52" spans="1:5" s="4" customFormat="1" x14ac:dyDescent="0.25">
      <c r="A52" s="28" t="s">
        <v>4</v>
      </c>
      <c r="B52" s="28" t="s">
        <v>138</v>
      </c>
      <c r="C52" s="28">
        <v>30</v>
      </c>
      <c r="D52" s="28"/>
      <c r="E52" s="30"/>
    </row>
    <row r="53" spans="1:5" s="4" customFormat="1" x14ac:dyDescent="0.25">
      <c r="A53" s="28" t="s">
        <v>1523</v>
      </c>
      <c r="B53" s="28" t="s">
        <v>1522</v>
      </c>
      <c r="C53" s="28">
        <v>27</v>
      </c>
      <c r="D53" s="28"/>
      <c r="E53" s="30"/>
    </row>
    <row r="54" spans="1:5" s="4" customFormat="1" x14ac:dyDescent="0.25">
      <c r="A54" s="28" t="s">
        <v>216</v>
      </c>
      <c r="B54" s="28" t="s">
        <v>1533</v>
      </c>
      <c r="C54" s="28">
        <v>21</v>
      </c>
      <c r="D54" s="28"/>
      <c r="E54" s="30"/>
    </row>
    <row r="55" spans="1:5" s="4" customFormat="1" x14ac:dyDescent="0.25">
      <c r="A55" s="28" t="s">
        <v>1525</v>
      </c>
      <c r="B55" s="28" t="s">
        <v>1524</v>
      </c>
      <c r="C55" s="28">
        <v>18</v>
      </c>
      <c r="D55" s="28"/>
      <c r="E55" s="30"/>
    </row>
    <row r="56" spans="1:5" s="4" customFormat="1" x14ac:dyDescent="0.25">
      <c r="A56" s="28" t="s">
        <v>1527</v>
      </c>
      <c r="B56" s="28" t="s">
        <v>1526</v>
      </c>
      <c r="C56" s="28">
        <v>16</v>
      </c>
      <c r="D56" s="28"/>
      <c r="E56" s="30"/>
    </row>
    <row r="57" spans="1:5" s="4" customFormat="1" x14ac:dyDescent="0.25">
      <c r="A57" s="28" t="s">
        <v>1518</v>
      </c>
      <c r="B57" s="28" t="s">
        <v>1517</v>
      </c>
      <c r="C57" s="28">
        <v>11</v>
      </c>
      <c r="D57" s="28"/>
      <c r="E57" s="30"/>
    </row>
    <row r="58" spans="1:5" s="4" customFormat="1" x14ac:dyDescent="0.25">
      <c r="A58" s="28" t="s">
        <v>1529</v>
      </c>
      <c r="B58" s="28" t="s">
        <v>1528</v>
      </c>
      <c r="C58" s="28">
        <v>9</v>
      </c>
      <c r="D58" s="28"/>
      <c r="E58" s="30"/>
    </row>
  </sheetData>
  <sortState ref="A46:C58">
    <sortCondition descending="1" ref="C46"/>
  </sortState>
  <printOptions headings="1" gridLines="1"/>
  <pageMargins left="0.25" right="0.25"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E58"/>
  <sheetViews>
    <sheetView workbookViewId="0"/>
  </sheetViews>
  <sheetFormatPr defaultRowHeight="15" x14ac:dyDescent="0.25"/>
  <cols>
    <col min="1" max="1" width="5.7109375" customWidth="1"/>
    <col min="2" max="2" width="70.7109375" customWidth="1"/>
    <col min="3" max="3" width="8.42578125" customWidth="1"/>
    <col min="4" max="4" width="8.85546875" hidden="1" customWidth="1"/>
  </cols>
  <sheetData>
    <row r="1" spans="1:4" x14ac:dyDescent="0.25">
      <c r="B1" s="1" t="s">
        <v>0</v>
      </c>
      <c r="C1" s="74"/>
    </row>
    <row r="2" spans="1:4" s="88" customFormat="1" ht="32.450000000000003" customHeight="1" x14ac:dyDescent="0.25">
      <c r="A2" s="88" t="s">
        <v>1</v>
      </c>
      <c r="B2" s="168" t="s">
        <v>1575</v>
      </c>
      <c r="C2" s="167" t="s">
        <v>3</v>
      </c>
      <c r="D2" s="85"/>
    </row>
    <row r="3" spans="1:4" s="4" customFormat="1" x14ac:dyDescent="0.25">
      <c r="A3" s="4" t="s">
        <v>4</v>
      </c>
      <c r="B3" s="66" t="s">
        <v>1574</v>
      </c>
      <c r="C3" s="5">
        <v>18</v>
      </c>
      <c r="D3" s="5"/>
    </row>
    <row r="4" spans="1:4" s="4" customFormat="1" x14ac:dyDescent="0.25">
      <c r="A4" s="4" t="s">
        <v>4</v>
      </c>
      <c r="B4" s="67" t="s">
        <v>1573</v>
      </c>
      <c r="C4" s="9">
        <v>12</v>
      </c>
      <c r="D4" s="5"/>
    </row>
    <row r="5" spans="1:4" s="4" customFormat="1" x14ac:dyDescent="0.25">
      <c r="A5" s="4" t="s">
        <v>1535</v>
      </c>
      <c r="B5" s="67" t="s">
        <v>1572</v>
      </c>
      <c r="C5" s="9">
        <v>24</v>
      </c>
      <c r="D5" s="9"/>
    </row>
    <row r="6" spans="1:4" s="4" customFormat="1" x14ac:dyDescent="0.25">
      <c r="A6" s="4" t="s">
        <v>1535</v>
      </c>
      <c r="B6" s="67" t="s">
        <v>1571</v>
      </c>
      <c r="C6" s="9">
        <v>21</v>
      </c>
      <c r="D6" s="9"/>
    </row>
    <row r="7" spans="1:4" s="4" customFormat="1" x14ac:dyDescent="0.25">
      <c r="A7" s="4" t="s">
        <v>1535</v>
      </c>
      <c r="B7" s="66" t="s">
        <v>1570</v>
      </c>
      <c r="C7" s="5">
        <v>15</v>
      </c>
      <c r="D7" s="5"/>
    </row>
    <row r="8" spans="1:4" s="4" customFormat="1" x14ac:dyDescent="0.25">
      <c r="A8" s="4" t="s">
        <v>1535</v>
      </c>
      <c r="B8" s="67" t="s">
        <v>1569</v>
      </c>
      <c r="C8" s="9">
        <v>13</v>
      </c>
      <c r="D8" s="9"/>
    </row>
    <row r="9" spans="1:4" s="4" customFormat="1" x14ac:dyDescent="0.25">
      <c r="A9" s="4" t="s">
        <v>1535</v>
      </c>
      <c r="B9" s="67" t="s">
        <v>1568</v>
      </c>
      <c r="C9" s="9">
        <v>4</v>
      </c>
      <c r="D9" s="9"/>
    </row>
    <row r="10" spans="1:4" s="4" customFormat="1" x14ac:dyDescent="0.25">
      <c r="A10" s="4" t="s">
        <v>1535</v>
      </c>
      <c r="B10" s="67" t="s">
        <v>1567</v>
      </c>
      <c r="C10" s="9">
        <v>3</v>
      </c>
      <c r="D10" s="5"/>
    </row>
    <row r="11" spans="1:4" s="4" customFormat="1" x14ac:dyDescent="0.25">
      <c r="A11" s="4" t="s">
        <v>216</v>
      </c>
      <c r="B11" s="67" t="s">
        <v>1566</v>
      </c>
      <c r="C11" s="9">
        <v>21</v>
      </c>
      <c r="D11" s="9"/>
    </row>
    <row r="12" spans="1:4" s="4" customFormat="1" x14ac:dyDescent="0.25">
      <c r="A12" s="4" t="s">
        <v>1532</v>
      </c>
      <c r="B12" s="67" t="s">
        <v>1565</v>
      </c>
      <c r="C12" s="9">
        <v>64</v>
      </c>
      <c r="D12" s="5"/>
    </row>
    <row r="13" spans="1:4" s="4" customFormat="1" x14ac:dyDescent="0.25">
      <c r="A13" s="4" t="s">
        <v>1532</v>
      </c>
      <c r="B13" s="66" t="s">
        <v>1564</v>
      </c>
      <c r="C13" s="5">
        <v>48</v>
      </c>
      <c r="D13" s="5"/>
    </row>
    <row r="14" spans="1:4" s="4" customFormat="1" x14ac:dyDescent="0.25">
      <c r="A14" s="4" t="s">
        <v>1532</v>
      </c>
      <c r="B14" s="4" t="s">
        <v>1563</v>
      </c>
      <c r="C14" s="4">
        <v>11</v>
      </c>
    </row>
    <row r="15" spans="1:4" s="4" customFormat="1" x14ac:dyDescent="0.25">
      <c r="A15" s="4" t="s">
        <v>1532</v>
      </c>
      <c r="B15" s="68" t="s">
        <v>1562</v>
      </c>
      <c r="C15" s="11">
        <v>8</v>
      </c>
      <c r="D15" s="5"/>
    </row>
    <row r="16" spans="1:4" s="4" customFormat="1" x14ac:dyDescent="0.25">
      <c r="A16" s="4" t="s">
        <v>958</v>
      </c>
      <c r="B16" s="66" t="s">
        <v>1561</v>
      </c>
      <c r="C16" s="5">
        <v>24</v>
      </c>
      <c r="D16" s="5"/>
    </row>
    <row r="17" spans="1:4" s="4" customFormat="1" x14ac:dyDescent="0.25">
      <c r="A17" s="4" t="s">
        <v>958</v>
      </c>
      <c r="B17" s="67" t="s">
        <v>1560</v>
      </c>
      <c r="C17" s="9">
        <v>9</v>
      </c>
      <c r="D17" s="5"/>
    </row>
    <row r="18" spans="1:4" s="4" customFormat="1" x14ac:dyDescent="0.25">
      <c r="A18" s="4" t="s">
        <v>1529</v>
      </c>
      <c r="B18" s="66" t="s">
        <v>1559</v>
      </c>
      <c r="C18" s="5">
        <v>9</v>
      </c>
      <c r="D18" s="9"/>
    </row>
    <row r="19" spans="1:4" s="4" customFormat="1" x14ac:dyDescent="0.25">
      <c r="A19" s="4" t="s">
        <v>1527</v>
      </c>
      <c r="B19" s="66" t="s">
        <v>1558</v>
      </c>
      <c r="C19" s="11">
        <v>8</v>
      </c>
      <c r="D19" s="5"/>
    </row>
    <row r="20" spans="1:4" s="4" customFormat="1" x14ac:dyDescent="0.25">
      <c r="A20" s="4" t="s">
        <v>1527</v>
      </c>
      <c r="B20" s="66" t="s">
        <v>1557</v>
      </c>
      <c r="C20" s="5">
        <v>4</v>
      </c>
      <c r="D20" s="5"/>
    </row>
    <row r="21" spans="1:4" s="4" customFormat="1" x14ac:dyDescent="0.25">
      <c r="A21" s="4" t="s">
        <v>1527</v>
      </c>
      <c r="B21" s="66" t="s">
        <v>1556</v>
      </c>
      <c r="C21" s="11">
        <v>4</v>
      </c>
      <c r="D21" s="5"/>
    </row>
    <row r="22" spans="1:4" s="4" customFormat="1" x14ac:dyDescent="0.25">
      <c r="A22" s="4" t="s">
        <v>1525</v>
      </c>
      <c r="B22" s="67" t="s">
        <v>1555</v>
      </c>
      <c r="C22" s="9">
        <v>18</v>
      </c>
      <c r="D22" s="5"/>
    </row>
    <row r="23" spans="1:4" s="4" customFormat="1" x14ac:dyDescent="0.25">
      <c r="A23" s="4" t="s">
        <v>1523</v>
      </c>
      <c r="B23" s="67" t="s">
        <v>1554</v>
      </c>
      <c r="C23" s="9">
        <v>24</v>
      </c>
      <c r="D23" s="5"/>
    </row>
    <row r="24" spans="1:4" s="4" customFormat="1" x14ac:dyDescent="0.25">
      <c r="A24" s="4" t="s">
        <v>1523</v>
      </c>
      <c r="B24" s="67" t="s">
        <v>1553</v>
      </c>
      <c r="C24" s="9">
        <v>3</v>
      </c>
      <c r="D24" s="5"/>
    </row>
    <row r="25" spans="1:4" s="4" customFormat="1" x14ac:dyDescent="0.25">
      <c r="A25" s="4" t="s">
        <v>463</v>
      </c>
      <c r="B25" s="67" t="s">
        <v>1552</v>
      </c>
      <c r="C25" s="9">
        <v>41</v>
      </c>
      <c r="D25" s="5"/>
    </row>
    <row r="26" spans="1:4" s="4" customFormat="1" x14ac:dyDescent="0.25">
      <c r="A26" s="4" t="s">
        <v>463</v>
      </c>
      <c r="B26" s="66" t="s">
        <v>1551</v>
      </c>
      <c r="C26" s="5">
        <v>8</v>
      </c>
      <c r="D26" s="5"/>
    </row>
    <row r="27" spans="1:4" s="4" customFormat="1" x14ac:dyDescent="0.25">
      <c r="A27" s="4" t="s">
        <v>1520</v>
      </c>
      <c r="B27" s="67" t="s">
        <v>1550</v>
      </c>
      <c r="C27" s="9">
        <v>41</v>
      </c>
      <c r="D27" s="5"/>
    </row>
    <row r="28" spans="1:4" s="4" customFormat="1" x14ac:dyDescent="0.25">
      <c r="A28" s="4" t="s">
        <v>1520</v>
      </c>
      <c r="B28" s="67" t="s">
        <v>1549</v>
      </c>
      <c r="C28" s="9">
        <v>6</v>
      </c>
      <c r="D28" s="5"/>
    </row>
    <row r="29" spans="1:4" s="4" customFormat="1" x14ac:dyDescent="0.25">
      <c r="A29" s="4" t="s">
        <v>1518</v>
      </c>
      <c r="B29" s="67" t="s">
        <v>1548</v>
      </c>
      <c r="C29" s="9">
        <v>11</v>
      </c>
      <c r="D29" s="5"/>
    </row>
    <row r="30" spans="1:4" s="4" customFormat="1" x14ac:dyDescent="0.25">
      <c r="A30" s="4" t="s">
        <v>718</v>
      </c>
      <c r="B30" s="67" t="s">
        <v>1547</v>
      </c>
      <c r="C30" s="69">
        <v>32</v>
      </c>
      <c r="D30" s="5"/>
    </row>
    <row r="31" spans="1:4" s="4" customFormat="1" x14ac:dyDescent="0.25">
      <c r="A31" s="4" t="s">
        <v>718</v>
      </c>
      <c r="B31" s="66" t="s">
        <v>1546</v>
      </c>
      <c r="C31" s="5">
        <v>28</v>
      </c>
      <c r="D31" s="5"/>
    </row>
    <row r="32" spans="1:4" s="4" customFormat="1" x14ac:dyDescent="0.25">
      <c r="A32" s="4" t="s">
        <v>718</v>
      </c>
      <c r="B32" s="67" t="s">
        <v>1545</v>
      </c>
      <c r="C32" s="9">
        <v>25</v>
      </c>
      <c r="D32" s="5"/>
    </row>
    <row r="33" spans="1:5" s="4" customFormat="1" x14ac:dyDescent="0.25">
      <c r="A33" s="4" t="s">
        <v>718</v>
      </c>
      <c r="B33" s="66" t="s">
        <v>1544</v>
      </c>
      <c r="C33" s="11">
        <v>20</v>
      </c>
      <c r="D33" s="9"/>
    </row>
    <row r="34" spans="1:5" s="4" customFormat="1" x14ac:dyDescent="0.25">
      <c r="A34" s="4" t="s">
        <v>718</v>
      </c>
      <c r="B34" s="66" t="s">
        <v>1543</v>
      </c>
      <c r="C34" s="5">
        <v>17</v>
      </c>
      <c r="D34" s="9"/>
    </row>
    <row r="35" spans="1:5" s="4" customFormat="1" x14ac:dyDescent="0.25">
      <c r="A35" s="4" t="s">
        <v>718</v>
      </c>
      <c r="B35" s="66" t="s">
        <v>1542</v>
      </c>
      <c r="C35" s="5">
        <v>11</v>
      </c>
      <c r="D35" s="5"/>
    </row>
    <row r="36" spans="1:5" s="4" customFormat="1" ht="15" customHeight="1" x14ac:dyDescent="0.25">
      <c r="A36" s="4" t="s">
        <v>718</v>
      </c>
      <c r="B36" s="66" t="s">
        <v>1495</v>
      </c>
      <c r="C36" s="5">
        <v>11</v>
      </c>
      <c r="D36" s="5"/>
    </row>
    <row r="37" spans="1:5" s="4" customFormat="1" x14ac:dyDescent="0.25">
      <c r="A37" s="4" t="s">
        <v>718</v>
      </c>
      <c r="B37" s="66" t="s">
        <v>1541</v>
      </c>
      <c r="C37" s="5">
        <v>10</v>
      </c>
      <c r="D37" s="9"/>
    </row>
    <row r="38" spans="1:5" s="4" customFormat="1" x14ac:dyDescent="0.25">
      <c r="A38" s="4" t="s">
        <v>718</v>
      </c>
      <c r="B38" s="66" t="s">
        <v>1540</v>
      </c>
      <c r="C38" s="11">
        <v>10</v>
      </c>
      <c r="D38" s="5"/>
    </row>
    <row r="39" spans="1:5" s="4" customFormat="1" x14ac:dyDescent="0.25">
      <c r="A39" s="4" t="s">
        <v>718</v>
      </c>
      <c r="B39" s="66" t="s">
        <v>1539</v>
      </c>
      <c r="C39" s="5">
        <v>7</v>
      </c>
      <c r="D39" s="5"/>
    </row>
    <row r="40" spans="1:5" s="4" customFormat="1" x14ac:dyDescent="0.25">
      <c r="A40" s="4" t="s">
        <v>718</v>
      </c>
      <c r="B40" s="66" t="s">
        <v>1538</v>
      </c>
      <c r="C40" s="5">
        <v>6</v>
      </c>
      <c r="D40" s="9"/>
    </row>
    <row r="41" spans="1:5" s="4" customFormat="1" x14ac:dyDescent="0.25">
      <c r="A41" s="4" t="s">
        <v>718</v>
      </c>
      <c r="B41" s="66" t="s">
        <v>1537</v>
      </c>
      <c r="C41" s="166">
        <v>4</v>
      </c>
      <c r="D41" s="5"/>
    </row>
    <row r="42" spans="1:5" s="4" customFormat="1" x14ac:dyDescent="0.25">
      <c r="A42" s="4" t="s">
        <v>718</v>
      </c>
      <c r="B42" s="4" t="s">
        <v>1536</v>
      </c>
      <c r="C42" s="4">
        <v>1</v>
      </c>
    </row>
    <row r="43" spans="1:5" s="28" customFormat="1" x14ac:dyDescent="0.25">
      <c r="B43" s="28" t="s">
        <v>74</v>
      </c>
      <c r="C43" s="28">
        <f>SUM(C3:C42)</f>
        <v>654</v>
      </c>
    </row>
    <row r="44" spans="1:5" x14ac:dyDescent="0.25">
      <c r="B44" s="58"/>
      <c r="C44" s="58"/>
      <c r="D44" s="58"/>
    </row>
    <row r="45" spans="1:5" x14ac:dyDescent="0.25">
      <c r="B45" s="37"/>
      <c r="C45" s="37"/>
      <c r="D45" s="37"/>
    </row>
    <row r="46" spans="1:5" s="4" customFormat="1" x14ac:dyDescent="0.25">
      <c r="A46" s="28" t="s">
        <v>1529</v>
      </c>
      <c r="B46" s="28" t="s">
        <v>1528</v>
      </c>
      <c r="C46" s="28">
        <v>9</v>
      </c>
      <c r="D46" s="28"/>
      <c r="E46" s="30"/>
    </row>
    <row r="47" spans="1:5" s="4" customFormat="1" x14ac:dyDescent="0.25">
      <c r="A47" s="28" t="s">
        <v>1518</v>
      </c>
      <c r="B47" s="28" t="s">
        <v>1517</v>
      </c>
      <c r="C47" s="28">
        <v>11</v>
      </c>
      <c r="D47" s="28"/>
      <c r="E47" s="30"/>
    </row>
    <row r="48" spans="1:5" s="4" customFormat="1" x14ac:dyDescent="0.25">
      <c r="A48" s="28" t="s">
        <v>1527</v>
      </c>
      <c r="B48" s="28" t="s">
        <v>1526</v>
      </c>
      <c r="C48" s="28">
        <v>16</v>
      </c>
      <c r="D48" s="28"/>
      <c r="E48" s="30"/>
    </row>
    <row r="49" spans="1:5" s="4" customFormat="1" x14ac:dyDescent="0.25">
      <c r="A49" s="28" t="s">
        <v>1525</v>
      </c>
      <c r="B49" s="28" t="s">
        <v>1524</v>
      </c>
      <c r="C49" s="28">
        <v>18</v>
      </c>
      <c r="D49" s="28"/>
      <c r="E49" s="30"/>
    </row>
    <row r="50" spans="1:5" s="4" customFormat="1" x14ac:dyDescent="0.25">
      <c r="A50" s="28" t="s">
        <v>216</v>
      </c>
      <c r="B50" s="28" t="s">
        <v>1533</v>
      </c>
      <c r="C50" s="28">
        <v>21</v>
      </c>
      <c r="D50" s="28"/>
      <c r="E50" s="30"/>
    </row>
    <row r="51" spans="1:5" s="4" customFormat="1" x14ac:dyDescent="0.25">
      <c r="A51" s="28" t="s">
        <v>1523</v>
      </c>
      <c r="B51" s="28" t="s">
        <v>1522</v>
      </c>
      <c r="C51" s="28">
        <v>27</v>
      </c>
      <c r="D51" s="28"/>
      <c r="E51" s="30"/>
    </row>
    <row r="52" spans="1:5" s="4" customFormat="1" x14ac:dyDescent="0.25">
      <c r="A52" s="28" t="s">
        <v>4</v>
      </c>
      <c r="B52" s="28" t="s">
        <v>138</v>
      </c>
      <c r="C52" s="28">
        <v>30</v>
      </c>
      <c r="D52" s="28"/>
      <c r="E52" s="30"/>
    </row>
    <row r="53" spans="1:5" s="4" customFormat="1" x14ac:dyDescent="0.25">
      <c r="A53" s="28" t="s">
        <v>958</v>
      </c>
      <c r="B53" s="28" t="s">
        <v>1530</v>
      </c>
      <c r="C53" s="28">
        <v>33</v>
      </c>
      <c r="D53" s="28"/>
      <c r="E53" s="30"/>
    </row>
    <row r="54" spans="1:5" s="4" customFormat="1" x14ac:dyDescent="0.25">
      <c r="A54" s="28" t="s">
        <v>1520</v>
      </c>
      <c r="B54" s="28" t="s">
        <v>1519</v>
      </c>
      <c r="C54" s="28">
        <v>47</v>
      </c>
      <c r="D54" s="28"/>
      <c r="E54" s="30"/>
    </row>
    <row r="55" spans="1:5" s="4" customFormat="1" x14ac:dyDescent="0.25">
      <c r="A55" s="28" t="s">
        <v>463</v>
      </c>
      <c r="B55" s="28" t="s">
        <v>1521</v>
      </c>
      <c r="C55" s="28">
        <v>49</v>
      </c>
      <c r="D55" s="28"/>
      <c r="E55" s="30"/>
    </row>
    <row r="56" spans="1:5" s="4" customFormat="1" ht="30" x14ac:dyDescent="0.25">
      <c r="A56" s="28" t="s">
        <v>1535</v>
      </c>
      <c r="B56" s="19" t="s">
        <v>1900</v>
      </c>
      <c r="C56" s="28">
        <v>80</v>
      </c>
      <c r="D56" s="28"/>
      <c r="E56" s="30"/>
    </row>
    <row r="57" spans="1:5" s="4" customFormat="1" ht="30" x14ac:dyDescent="0.25">
      <c r="A57" s="28" t="s">
        <v>1532</v>
      </c>
      <c r="B57" s="19" t="s">
        <v>1899</v>
      </c>
      <c r="C57" s="28">
        <v>131</v>
      </c>
      <c r="D57" s="28"/>
      <c r="E57" s="30"/>
    </row>
    <row r="58" spans="1:5" s="4" customFormat="1" ht="30" x14ac:dyDescent="0.25">
      <c r="A58" s="28" t="s">
        <v>718</v>
      </c>
      <c r="B58" s="19" t="s">
        <v>1901</v>
      </c>
      <c r="C58" s="28">
        <v>182</v>
      </c>
      <c r="D58" s="28"/>
      <c r="E58" s="30"/>
    </row>
  </sheetData>
  <sortState ref="A46:C58">
    <sortCondition ref="C46"/>
  </sortState>
  <printOptions headings="1" gridLines="1"/>
  <pageMargins left="0.25" right="0.25"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G48"/>
  <sheetViews>
    <sheetView zoomScaleNormal="100" workbookViewId="0">
      <pane ySplit="2" topLeftCell="A3" activePane="bottomLeft" state="frozen"/>
      <selection pane="bottomLeft" activeCell="A30" sqref="A30"/>
    </sheetView>
  </sheetViews>
  <sheetFormatPr defaultRowHeight="15" x14ac:dyDescent="0.25"/>
  <cols>
    <col min="1" max="1" width="4" customWidth="1"/>
    <col min="2" max="2" width="68.42578125" customWidth="1"/>
    <col min="3" max="3" width="8.28515625" customWidth="1"/>
    <col min="4" max="4" width="11" customWidth="1"/>
  </cols>
  <sheetData>
    <row r="1" spans="1:7" x14ac:dyDescent="0.25">
      <c r="A1" s="1"/>
      <c r="B1" s="1" t="s">
        <v>1996</v>
      </c>
    </row>
    <row r="2" spans="1:7" ht="30" x14ac:dyDescent="0.25">
      <c r="B2" s="171" t="s">
        <v>1995</v>
      </c>
      <c r="C2" s="170"/>
      <c r="D2" s="170"/>
      <c r="E2" s="170"/>
      <c r="F2" s="170"/>
      <c r="G2" s="170"/>
    </row>
    <row r="3" spans="1:7" x14ac:dyDescent="0.25">
      <c r="A3" s="4" t="s">
        <v>543</v>
      </c>
      <c r="B3" s="4" t="s">
        <v>1594</v>
      </c>
      <c r="C3" s="4">
        <v>72</v>
      </c>
      <c r="D3" s="170"/>
      <c r="E3" s="170"/>
      <c r="F3" s="170"/>
      <c r="G3" s="170"/>
    </row>
    <row r="4" spans="1:7" x14ac:dyDescent="0.25">
      <c r="A4" s="4" t="s">
        <v>543</v>
      </c>
      <c r="B4" s="4" t="s">
        <v>1941</v>
      </c>
      <c r="C4" s="4">
        <v>33</v>
      </c>
      <c r="D4" s="170"/>
      <c r="E4" s="170"/>
      <c r="F4" s="170"/>
      <c r="G4" s="170"/>
    </row>
    <row r="5" spans="1:7" x14ac:dyDescent="0.25">
      <c r="A5" s="4" t="s">
        <v>543</v>
      </c>
      <c r="B5" s="4" t="s">
        <v>72</v>
      </c>
      <c r="C5" s="4">
        <v>25</v>
      </c>
    </row>
    <row r="6" spans="1:7" x14ac:dyDescent="0.25">
      <c r="A6" s="4" t="s">
        <v>543</v>
      </c>
      <c r="B6" s="4" t="s">
        <v>2014</v>
      </c>
      <c r="C6" s="4">
        <v>15</v>
      </c>
    </row>
    <row r="7" spans="1:7" x14ac:dyDescent="0.25">
      <c r="A7" s="4" t="s">
        <v>543</v>
      </c>
      <c r="B7" s="4" t="s">
        <v>1094</v>
      </c>
      <c r="C7" s="4">
        <v>15</v>
      </c>
    </row>
    <row r="8" spans="1:7" x14ac:dyDescent="0.25">
      <c r="A8" s="4" t="s">
        <v>543</v>
      </c>
      <c r="B8" s="4" t="s">
        <v>1593</v>
      </c>
      <c r="C8" s="4">
        <v>12</v>
      </c>
    </row>
    <row r="9" spans="1:7" x14ac:dyDescent="0.25">
      <c r="A9" s="4" t="s">
        <v>543</v>
      </c>
      <c r="B9" s="4" t="s">
        <v>1592</v>
      </c>
      <c r="C9" s="4">
        <v>1</v>
      </c>
    </row>
    <row r="10" spans="1:7" x14ac:dyDescent="0.25">
      <c r="A10" s="4" t="s">
        <v>22</v>
      </c>
      <c r="B10" s="4" t="s">
        <v>1539</v>
      </c>
      <c r="C10" s="4">
        <v>16</v>
      </c>
    </row>
    <row r="11" spans="1:7" x14ac:dyDescent="0.25">
      <c r="A11" s="4" t="s">
        <v>22</v>
      </c>
      <c r="B11" s="4" t="s">
        <v>1089</v>
      </c>
      <c r="C11" s="4">
        <v>2</v>
      </c>
    </row>
    <row r="12" spans="1:7" x14ac:dyDescent="0.25">
      <c r="A12" s="4" t="s">
        <v>2009</v>
      </c>
      <c r="B12" s="4" t="s">
        <v>1588</v>
      </c>
      <c r="C12" s="4">
        <v>30</v>
      </c>
    </row>
    <row r="13" spans="1:7" x14ac:dyDescent="0.25">
      <c r="A13" s="4" t="s">
        <v>2009</v>
      </c>
      <c r="B13" s="4" t="s">
        <v>1305</v>
      </c>
      <c r="C13" s="4">
        <v>12</v>
      </c>
    </row>
    <row r="14" spans="1:7" x14ac:dyDescent="0.25">
      <c r="A14" s="4" t="s">
        <v>2009</v>
      </c>
      <c r="B14" s="4" t="s">
        <v>1144</v>
      </c>
      <c r="C14" s="4">
        <v>11</v>
      </c>
    </row>
    <row r="15" spans="1:7" x14ac:dyDescent="0.25">
      <c r="A15" s="4" t="s">
        <v>2009</v>
      </c>
      <c r="B15" s="4" t="s">
        <v>1085</v>
      </c>
      <c r="C15" s="4">
        <v>11</v>
      </c>
    </row>
    <row r="16" spans="1:7" x14ac:dyDescent="0.25">
      <c r="A16" s="4" t="s">
        <v>2009</v>
      </c>
      <c r="B16" s="4" t="s">
        <v>1087</v>
      </c>
      <c r="C16" s="4">
        <v>11</v>
      </c>
    </row>
    <row r="17" spans="1:3" x14ac:dyDescent="0.25">
      <c r="A17" s="4" t="s">
        <v>2009</v>
      </c>
      <c r="B17" s="4" t="s">
        <v>1587</v>
      </c>
      <c r="C17" s="4">
        <v>11</v>
      </c>
    </row>
    <row r="18" spans="1:3" x14ac:dyDescent="0.25">
      <c r="A18" s="4" t="s">
        <v>2009</v>
      </c>
      <c r="B18" s="4" t="s">
        <v>375</v>
      </c>
      <c r="C18" s="4">
        <v>11</v>
      </c>
    </row>
    <row r="19" spans="1:3" x14ac:dyDescent="0.25">
      <c r="A19" s="4" t="s">
        <v>2009</v>
      </c>
      <c r="B19" s="4" t="s">
        <v>1586</v>
      </c>
      <c r="C19" s="4">
        <v>8</v>
      </c>
    </row>
    <row r="20" spans="1:3" x14ac:dyDescent="0.25">
      <c r="A20" s="4" t="s">
        <v>30</v>
      </c>
      <c r="B20" s="4" t="s">
        <v>1163</v>
      </c>
      <c r="C20" s="4">
        <v>25</v>
      </c>
    </row>
    <row r="21" spans="1:3" x14ac:dyDescent="0.25">
      <c r="A21" s="4" t="s">
        <v>30</v>
      </c>
      <c r="B21" s="4" t="s">
        <v>1591</v>
      </c>
      <c r="C21" s="4">
        <v>11</v>
      </c>
    </row>
    <row r="22" spans="1:3" x14ac:dyDescent="0.25">
      <c r="A22" s="4" t="s">
        <v>630</v>
      </c>
      <c r="B22" s="22" t="s">
        <v>2012</v>
      </c>
      <c r="C22" s="169">
        <v>14</v>
      </c>
    </row>
    <row r="23" spans="1:3" x14ac:dyDescent="0.25">
      <c r="A23" s="4" t="s">
        <v>958</v>
      </c>
      <c r="B23" s="4" t="s">
        <v>1125</v>
      </c>
      <c r="C23" s="4">
        <v>44</v>
      </c>
    </row>
    <row r="24" spans="1:3" x14ac:dyDescent="0.25">
      <c r="A24" s="4" t="s">
        <v>958</v>
      </c>
      <c r="B24" s="4" t="s">
        <v>1585</v>
      </c>
      <c r="C24" s="4">
        <v>17</v>
      </c>
    </row>
    <row r="25" spans="1:3" x14ac:dyDescent="0.25">
      <c r="A25" s="4" t="s">
        <v>958</v>
      </c>
      <c r="B25" s="4" t="s">
        <v>1584</v>
      </c>
      <c r="C25" s="4">
        <v>16</v>
      </c>
    </row>
    <row r="26" spans="1:3" x14ac:dyDescent="0.25">
      <c r="A26" s="4" t="s">
        <v>958</v>
      </c>
      <c r="B26" s="4" t="s">
        <v>1553</v>
      </c>
      <c r="C26" s="4">
        <v>12</v>
      </c>
    </row>
    <row r="27" spans="1:3" x14ac:dyDescent="0.25">
      <c r="A27" s="4" t="s">
        <v>958</v>
      </c>
      <c r="B27" s="4" t="s">
        <v>1583</v>
      </c>
      <c r="C27" s="4">
        <v>11</v>
      </c>
    </row>
    <row r="28" spans="1:3" x14ac:dyDescent="0.25">
      <c r="A28" s="4" t="s">
        <v>90</v>
      </c>
      <c r="B28" s="4" t="s">
        <v>1590</v>
      </c>
      <c r="C28" s="4">
        <v>68</v>
      </c>
    </row>
    <row r="29" spans="1:3" x14ac:dyDescent="0.25">
      <c r="A29" s="4" t="s">
        <v>90</v>
      </c>
      <c r="B29" s="22" t="s">
        <v>1589</v>
      </c>
      <c r="C29" s="169">
        <v>10</v>
      </c>
    </row>
    <row r="30" spans="1:3" x14ac:dyDescent="0.25">
      <c r="A30" s="4" t="s">
        <v>312</v>
      </c>
      <c r="B30" s="4" t="s">
        <v>1108</v>
      </c>
      <c r="C30" s="4">
        <v>23</v>
      </c>
    </row>
    <row r="31" spans="1:3" x14ac:dyDescent="0.25">
      <c r="A31" s="4" t="s">
        <v>312</v>
      </c>
      <c r="B31" s="4" t="s">
        <v>1153</v>
      </c>
      <c r="C31" s="4">
        <v>19</v>
      </c>
    </row>
    <row r="32" spans="1:3" x14ac:dyDescent="0.25">
      <c r="A32" s="4" t="s">
        <v>312</v>
      </c>
      <c r="B32" s="4" t="s">
        <v>1155</v>
      </c>
      <c r="C32" s="4">
        <v>16</v>
      </c>
    </row>
    <row r="33" spans="1:4" x14ac:dyDescent="0.25">
      <c r="A33" s="4" t="s">
        <v>312</v>
      </c>
      <c r="B33" s="4" t="s">
        <v>1596</v>
      </c>
      <c r="C33" s="4">
        <v>12</v>
      </c>
    </row>
    <row r="34" spans="1:4" x14ac:dyDescent="0.25">
      <c r="A34" s="4" t="s">
        <v>312</v>
      </c>
      <c r="B34" s="4" t="s">
        <v>1595</v>
      </c>
      <c r="C34" s="4">
        <v>7</v>
      </c>
    </row>
    <row r="35" spans="1:4" x14ac:dyDescent="0.25">
      <c r="A35" s="4" t="s">
        <v>312</v>
      </c>
      <c r="B35" s="4" t="s">
        <v>1088</v>
      </c>
      <c r="C35" s="4">
        <v>5</v>
      </c>
    </row>
    <row r="36" spans="1:4" x14ac:dyDescent="0.25">
      <c r="A36" s="4" t="s">
        <v>312</v>
      </c>
      <c r="B36" s="4" t="s">
        <v>1100</v>
      </c>
      <c r="C36" s="4">
        <v>2</v>
      </c>
    </row>
    <row r="37" spans="1:4" x14ac:dyDescent="0.25">
      <c r="A37" s="4"/>
      <c r="B37" s="4" t="s">
        <v>74</v>
      </c>
      <c r="C37" s="28">
        <f>SUM(C3:C36)</f>
        <v>608</v>
      </c>
    </row>
    <row r="38" spans="1:4" x14ac:dyDescent="0.25">
      <c r="A38" s="4"/>
      <c r="B38" s="4"/>
      <c r="C38" s="4"/>
    </row>
    <row r="39" spans="1:4" x14ac:dyDescent="0.25">
      <c r="A39" s="28" t="s">
        <v>543</v>
      </c>
      <c r="B39" s="28" t="s">
        <v>2013</v>
      </c>
      <c r="C39" s="196">
        <v>173</v>
      </c>
      <c r="D39" s="16"/>
    </row>
    <row r="40" spans="1:4" x14ac:dyDescent="0.25">
      <c r="A40" s="28" t="s">
        <v>2009</v>
      </c>
      <c r="B40" s="28" t="s">
        <v>1578</v>
      </c>
      <c r="C40" s="197">
        <v>105</v>
      </c>
      <c r="D40" s="16"/>
    </row>
    <row r="41" spans="1:4" x14ac:dyDescent="0.25">
      <c r="A41" s="28" t="s">
        <v>958</v>
      </c>
      <c r="B41" s="28" t="s">
        <v>1576</v>
      </c>
      <c r="C41" s="197">
        <v>100</v>
      </c>
      <c r="D41" s="16"/>
    </row>
    <row r="42" spans="1:4" x14ac:dyDescent="0.25">
      <c r="A42" s="28" t="s">
        <v>312</v>
      </c>
      <c r="B42" s="28" t="s">
        <v>1582</v>
      </c>
      <c r="C42" s="28">
        <v>84</v>
      </c>
      <c r="D42" s="16"/>
    </row>
    <row r="43" spans="1:4" x14ac:dyDescent="0.25">
      <c r="A43" s="28" t="s">
        <v>90</v>
      </c>
      <c r="B43" s="28" t="s">
        <v>1579</v>
      </c>
      <c r="C43" s="197">
        <v>78</v>
      </c>
      <c r="D43" s="16"/>
    </row>
    <row r="44" spans="1:4" x14ac:dyDescent="0.25">
      <c r="A44" s="1" t="s">
        <v>30</v>
      </c>
      <c r="B44" s="28" t="s">
        <v>1580</v>
      </c>
      <c r="C44" s="1">
        <v>36</v>
      </c>
      <c r="D44" s="16"/>
    </row>
    <row r="45" spans="1:4" x14ac:dyDescent="0.25">
      <c r="A45" s="28" t="s">
        <v>22</v>
      </c>
      <c r="B45" s="28" t="s">
        <v>1577</v>
      </c>
      <c r="C45" s="1">
        <v>18</v>
      </c>
      <c r="D45" s="16"/>
    </row>
    <row r="46" spans="1:4" x14ac:dyDescent="0.25">
      <c r="A46" s="28" t="s">
        <v>630</v>
      </c>
      <c r="B46" s="28" t="s">
        <v>2011</v>
      </c>
      <c r="C46" s="1">
        <v>14</v>
      </c>
      <c r="D46" s="16"/>
    </row>
    <row r="47" spans="1:4" x14ac:dyDescent="0.25">
      <c r="A47" s="28"/>
      <c r="B47" s="28"/>
      <c r="C47" s="1"/>
      <c r="D47" s="16"/>
    </row>
    <row r="48" spans="1:4" x14ac:dyDescent="0.25">
      <c r="A48" s="28"/>
      <c r="B48" s="28"/>
      <c r="C48" s="1"/>
      <c r="D48" s="16"/>
    </row>
  </sheetData>
  <sortState ref="A3:C36">
    <sortCondition ref="A2"/>
  </sortState>
  <printOptions headings="1" gridLines="1"/>
  <pageMargins left="0.25" right="0.25" top="0.75" bottom="0.75" header="0.3" footer="0.3"/>
  <pageSetup orientation="portrait" horizontalDpi="360" verticalDpi="360" r:id="rId1"/>
  <headerFooter>
    <oddHeader>&amp;C&amp;"-,Bold"&amp;12Sección III&amp;R2/21/17</oddHeader>
  </headerFooter>
  <rowBreaks count="1" manualBreakCount="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D84"/>
  <sheetViews>
    <sheetView zoomScaleNormal="100" zoomScalePageLayoutView="110" workbookViewId="0">
      <pane ySplit="2" topLeftCell="A3" activePane="bottomLeft" state="frozen"/>
      <selection pane="bottomLeft" activeCell="B45" sqref="B45"/>
    </sheetView>
  </sheetViews>
  <sheetFormatPr defaultRowHeight="15" x14ac:dyDescent="0.25"/>
  <cols>
    <col min="1" max="1" width="6.28515625" customWidth="1"/>
    <col min="2" max="2" width="69.28515625" style="4" customWidth="1"/>
    <col min="3" max="3" width="8.140625" style="4" customWidth="1"/>
  </cols>
  <sheetData>
    <row r="1" spans="1:3" x14ac:dyDescent="0.25">
      <c r="B1" s="1" t="s">
        <v>1950</v>
      </c>
    </row>
    <row r="2" spans="1:3" ht="30" x14ac:dyDescent="0.25">
      <c r="A2" s="1"/>
      <c r="B2" s="31" t="s">
        <v>1951</v>
      </c>
      <c r="C2" s="20" t="s">
        <v>3</v>
      </c>
    </row>
    <row r="3" spans="1:3" x14ac:dyDescent="0.25">
      <c r="A3" s="1" t="s">
        <v>1</v>
      </c>
      <c r="B3" s="33" t="s">
        <v>212</v>
      </c>
      <c r="C3" s="30">
        <f>C35/SUM(C35,C76)</f>
        <v>0.43895348837209303</v>
      </c>
    </row>
    <row r="4" spans="1:3" x14ac:dyDescent="0.25">
      <c r="A4" t="s">
        <v>139</v>
      </c>
      <c r="B4" s="22" t="s">
        <v>211</v>
      </c>
      <c r="C4" s="4">
        <v>8</v>
      </c>
    </row>
    <row r="5" spans="1:3" x14ac:dyDescent="0.25">
      <c r="A5" t="s">
        <v>139</v>
      </c>
      <c r="B5" s="22" t="s">
        <v>210</v>
      </c>
      <c r="C5" s="4">
        <v>7</v>
      </c>
    </row>
    <row r="6" spans="1:3" x14ac:dyDescent="0.25">
      <c r="A6" t="s">
        <v>137</v>
      </c>
      <c r="B6" s="22" t="s">
        <v>209</v>
      </c>
      <c r="C6" s="4">
        <v>48</v>
      </c>
    </row>
    <row r="7" spans="1:3" ht="30" x14ac:dyDescent="0.25">
      <c r="A7" t="s">
        <v>137</v>
      </c>
      <c r="B7" s="22" t="s">
        <v>208</v>
      </c>
      <c r="C7" s="4">
        <v>14</v>
      </c>
    </row>
    <row r="8" spans="1:3" x14ac:dyDescent="0.25">
      <c r="A8" t="s">
        <v>137</v>
      </c>
      <c r="B8" s="22" t="s">
        <v>207</v>
      </c>
      <c r="C8" s="4">
        <v>14</v>
      </c>
    </row>
    <row r="9" spans="1:3" x14ac:dyDescent="0.25">
      <c r="A9" t="s">
        <v>137</v>
      </c>
      <c r="B9" s="22" t="s">
        <v>206</v>
      </c>
      <c r="C9" s="4">
        <v>9</v>
      </c>
    </row>
    <row r="10" spans="1:3" x14ac:dyDescent="0.25">
      <c r="A10" t="s">
        <v>137</v>
      </c>
      <c r="B10" s="22" t="s">
        <v>205</v>
      </c>
      <c r="C10" s="4">
        <v>9</v>
      </c>
    </row>
    <row r="11" spans="1:3" x14ac:dyDescent="0.25">
      <c r="A11" t="s">
        <v>137</v>
      </c>
      <c r="B11" s="26" t="s">
        <v>204</v>
      </c>
      <c r="C11" s="4">
        <v>2</v>
      </c>
    </row>
    <row r="12" spans="1:3" x14ac:dyDescent="0.25">
      <c r="A12" t="s">
        <v>137</v>
      </c>
      <c r="B12" s="22" t="s">
        <v>203</v>
      </c>
      <c r="C12" s="4">
        <v>2</v>
      </c>
    </row>
    <row r="13" spans="1:3" x14ac:dyDescent="0.25">
      <c r="A13" t="s">
        <v>137</v>
      </c>
      <c r="B13" s="22" t="s">
        <v>202</v>
      </c>
      <c r="C13" s="4">
        <v>1</v>
      </c>
    </row>
    <row r="14" spans="1:3" x14ac:dyDescent="0.25">
      <c r="A14" t="s">
        <v>135</v>
      </c>
      <c r="B14" s="22" t="s">
        <v>201</v>
      </c>
      <c r="C14" s="4">
        <v>7</v>
      </c>
    </row>
    <row r="15" spans="1:3" x14ac:dyDescent="0.25">
      <c r="A15" t="s">
        <v>135</v>
      </c>
      <c r="B15" s="22" t="s">
        <v>200</v>
      </c>
      <c r="C15" s="4">
        <v>3</v>
      </c>
    </row>
    <row r="16" spans="1:3" ht="30" x14ac:dyDescent="0.25">
      <c r="A16" t="s">
        <v>48</v>
      </c>
      <c r="B16" s="22" t="s">
        <v>199</v>
      </c>
      <c r="C16" s="4">
        <v>8</v>
      </c>
    </row>
    <row r="17" spans="1:3" ht="17.45" customHeight="1" x14ac:dyDescent="0.25">
      <c r="A17" t="s">
        <v>48</v>
      </c>
      <c r="B17" s="22" t="s">
        <v>198</v>
      </c>
      <c r="C17" s="4">
        <v>7</v>
      </c>
    </row>
    <row r="18" spans="1:3" x14ac:dyDescent="0.25">
      <c r="A18" t="s">
        <v>48</v>
      </c>
      <c r="B18" s="22" t="s">
        <v>197</v>
      </c>
      <c r="C18" s="4">
        <v>4</v>
      </c>
    </row>
    <row r="19" spans="1:3" x14ac:dyDescent="0.25">
      <c r="A19" t="s">
        <v>48</v>
      </c>
      <c r="B19" s="22" t="s">
        <v>196</v>
      </c>
      <c r="C19" s="4">
        <v>3</v>
      </c>
    </row>
    <row r="20" spans="1:3" x14ac:dyDescent="0.25">
      <c r="A20" t="s">
        <v>48</v>
      </c>
      <c r="B20" s="22" t="s">
        <v>195</v>
      </c>
      <c r="C20" s="4">
        <v>3</v>
      </c>
    </row>
    <row r="21" spans="1:3" ht="30" x14ac:dyDescent="0.25">
      <c r="A21" t="s">
        <v>48</v>
      </c>
      <c r="B21" s="22" t="s">
        <v>194</v>
      </c>
      <c r="C21" s="4">
        <v>2</v>
      </c>
    </row>
    <row r="22" spans="1:3" x14ac:dyDescent="0.25">
      <c r="A22" t="s">
        <v>117</v>
      </c>
      <c r="B22" s="22" t="s">
        <v>193</v>
      </c>
      <c r="C22" s="4">
        <v>37</v>
      </c>
    </row>
    <row r="23" spans="1:3" x14ac:dyDescent="0.25">
      <c r="A23" t="s">
        <v>117</v>
      </c>
      <c r="B23" s="22" t="s">
        <v>192</v>
      </c>
      <c r="C23" s="4">
        <v>35</v>
      </c>
    </row>
    <row r="24" spans="1:3" x14ac:dyDescent="0.25">
      <c r="A24" t="s">
        <v>117</v>
      </c>
      <c r="B24" s="22" t="s">
        <v>191</v>
      </c>
      <c r="C24" s="4">
        <v>16</v>
      </c>
    </row>
    <row r="25" spans="1:3" x14ac:dyDescent="0.25">
      <c r="A25" t="s">
        <v>117</v>
      </c>
      <c r="B25" s="22" t="s">
        <v>190</v>
      </c>
      <c r="C25" s="4">
        <v>12</v>
      </c>
    </row>
    <row r="26" spans="1:3" ht="30" x14ac:dyDescent="0.25">
      <c r="A26" t="s">
        <v>117</v>
      </c>
      <c r="B26" s="22" t="s">
        <v>189</v>
      </c>
      <c r="C26" s="4">
        <v>4</v>
      </c>
    </row>
    <row r="27" spans="1:3" ht="16.899999999999999" customHeight="1" x14ac:dyDescent="0.25">
      <c r="A27" t="s">
        <v>117</v>
      </c>
      <c r="B27" s="22" t="s">
        <v>188</v>
      </c>
      <c r="C27" s="4">
        <v>2</v>
      </c>
    </row>
    <row r="28" spans="1:3" x14ac:dyDescent="0.25">
      <c r="A28" t="s">
        <v>117</v>
      </c>
      <c r="B28" s="22" t="s">
        <v>187</v>
      </c>
      <c r="C28" s="4">
        <v>2</v>
      </c>
    </row>
    <row r="29" spans="1:3" x14ac:dyDescent="0.25">
      <c r="A29" t="s">
        <v>117</v>
      </c>
      <c r="B29" s="22" t="s">
        <v>186</v>
      </c>
      <c r="C29" s="4">
        <v>2</v>
      </c>
    </row>
    <row r="30" spans="1:3" ht="30" x14ac:dyDescent="0.25">
      <c r="A30" t="s">
        <v>176</v>
      </c>
      <c r="B30" s="22" t="s">
        <v>185</v>
      </c>
      <c r="C30" s="4">
        <v>6</v>
      </c>
    </row>
    <row r="31" spans="1:3" x14ac:dyDescent="0.25">
      <c r="A31" t="s">
        <v>176</v>
      </c>
      <c r="B31" s="22" t="s">
        <v>184</v>
      </c>
      <c r="C31" s="4">
        <v>5</v>
      </c>
    </row>
    <row r="32" spans="1:3" ht="30" x14ac:dyDescent="0.25">
      <c r="A32" t="s">
        <v>174</v>
      </c>
      <c r="B32" s="22" t="s">
        <v>183</v>
      </c>
      <c r="C32" s="4">
        <v>18</v>
      </c>
    </row>
    <row r="33" spans="1:4" x14ac:dyDescent="0.25">
      <c r="A33" t="s">
        <v>174</v>
      </c>
      <c r="B33" s="22" t="s">
        <v>182</v>
      </c>
      <c r="C33" s="4">
        <v>9</v>
      </c>
    </row>
    <row r="34" spans="1:4" x14ac:dyDescent="0.25">
      <c r="A34" t="s">
        <v>174</v>
      </c>
      <c r="B34" s="22" t="s">
        <v>181</v>
      </c>
      <c r="C34" s="4">
        <v>3</v>
      </c>
    </row>
    <row r="35" spans="1:4" x14ac:dyDescent="0.25">
      <c r="B35" s="19" t="s">
        <v>74</v>
      </c>
      <c r="C35" s="28">
        <f>SUM(C4:C34)</f>
        <v>302</v>
      </c>
    </row>
    <row r="36" spans="1:4" x14ac:dyDescent="0.25">
      <c r="B36" s="19"/>
      <c r="C36" s="28"/>
    </row>
    <row r="37" spans="1:4" x14ac:dyDescent="0.25">
      <c r="A37" s="1" t="s">
        <v>139</v>
      </c>
      <c r="B37" s="19" t="s">
        <v>138</v>
      </c>
      <c r="C37" s="28">
        <f>SUM(C4:C5)</f>
        <v>15</v>
      </c>
      <c r="D37" s="16"/>
    </row>
    <row r="38" spans="1:4" x14ac:dyDescent="0.25">
      <c r="A38" s="1" t="s">
        <v>137</v>
      </c>
      <c r="B38" s="19" t="s">
        <v>180</v>
      </c>
      <c r="C38" s="28">
        <f>SUM(C6:C13)</f>
        <v>99</v>
      </c>
      <c r="D38" s="16"/>
    </row>
    <row r="39" spans="1:4" x14ac:dyDescent="0.25">
      <c r="A39" s="1" t="s">
        <v>135</v>
      </c>
      <c r="B39" s="19" t="s">
        <v>179</v>
      </c>
      <c r="C39" s="28">
        <f>SUM(C14:C15)</f>
        <v>10</v>
      </c>
      <c r="D39" s="16"/>
    </row>
    <row r="40" spans="1:4" x14ac:dyDescent="0.25">
      <c r="A40" s="1" t="s">
        <v>48</v>
      </c>
      <c r="B40" s="19" t="s">
        <v>178</v>
      </c>
      <c r="C40" s="28">
        <f>SUM(C16:C21)</f>
        <v>27</v>
      </c>
      <c r="D40" s="16"/>
    </row>
    <row r="41" spans="1:4" x14ac:dyDescent="0.25">
      <c r="A41" s="1" t="s">
        <v>117</v>
      </c>
      <c r="B41" s="19" t="s">
        <v>177</v>
      </c>
      <c r="C41" s="28">
        <f>SUM(C22:C29)</f>
        <v>110</v>
      </c>
      <c r="D41" s="16"/>
    </row>
    <row r="42" spans="1:4" x14ac:dyDescent="0.25">
      <c r="A42" s="1" t="s">
        <v>176</v>
      </c>
      <c r="B42" s="19" t="s">
        <v>175</v>
      </c>
      <c r="C42" s="28">
        <f>SUM(C30:C31)</f>
        <v>11</v>
      </c>
      <c r="D42" s="16"/>
    </row>
    <row r="43" spans="1:4" x14ac:dyDescent="0.25">
      <c r="A43" s="1" t="s">
        <v>174</v>
      </c>
      <c r="B43" s="19" t="s">
        <v>173</v>
      </c>
      <c r="C43" s="28">
        <f>SUM(C32:C34)</f>
        <v>30</v>
      </c>
      <c r="D43" s="16"/>
    </row>
    <row r="44" spans="1:4" x14ac:dyDescent="0.25">
      <c r="B44" s="22"/>
    </row>
    <row r="45" spans="1:4" ht="30" x14ac:dyDescent="0.25">
      <c r="A45" s="1"/>
      <c r="B45" s="32" t="s">
        <v>1952</v>
      </c>
      <c r="C45" s="28" t="s">
        <v>3</v>
      </c>
    </row>
    <row r="46" spans="1:4" ht="13.9" customHeight="1" x14ac:dyDescent="0.25">
      <c r="A46" s="1" t="s">
        <v>1</v>
      </c>
      <c r="B46" s="31" t="s">
        <v>172</v>
      </c>
      <c r="C46" s="30">
        <f>C76/SUM(C35,C76)</f>
        <v>0.56104651162790697</v>
      </c>
    </row>
    <row r="47" spans="1:4" x14ac:dyDescent="0.25">
      <c r="A47" t="s">
        <v>142</v>
      </c>
      <c r="B47" s="29" t="s">
        <v>171</v>
      </c>
      <c r="C47" s="4">
        <v>12</v>
      </c>
    </row>
    <row r="48" spans="1:4" x14ac:dyDescent="0.25">
      <c r="A48" t="s">
        <v>142</v>
      </c>
      <c r="B48" s="29" t="s">
        <v>170</v>
      </c>
      <c r="C48" s="4">
        <v>11</v>
      </c>
    </row>
    <row r="49" spans="1:3" x14ac:dyDescent="0.25">
      <c r="A49" t="s">
        <v>22</v>
      </c>
      <c r="B49" s="29" t="s">
        <v>169</v>
      </c>
      <c r="C49" s="4">
        <v>42</v>
      </c>
    </row>
    <row r="50" spans="1:3" x14ac:dyDescent="0.25">
      <c r="A50" t="s">
        <v>22</v>
      </c>
      <c r="B50" s="22" t="s">
        <v>168</v>
      </c>
      <c r="C50" s="4">
        <v>25</v>
      </c>
    </row>
    <row r="51" spans="1:3" x14ac:dyDescent="0.25">
      <c r="A51" t="s">
        <v>22</v>
      </c>
      <c r="B51" s="29" t="s">
        <v>167</v>
      </c>
      <c r="C51" s="4">
        <v>21</v>
      </c>
    </row>
    <row r="52" spans="1:3" ht="30" x14ac:dyDescent="0.25">
      <c r="A52" t="s">
        <v>22</v>
      </c>
      <c r="B52" s="24" t="s">
        <v>166</v>
      </c>
      <c r="C52" s="4">
        <v>4</v>
      </c>
    </row>
    <row r="53" spans="1:3" x14ac:dyDescent="0.25">
      <c r="A53" t="s">
        <v>139</v>
      </c>
      <c r="B53" s="22" t="s">
        <v>165</v>
      </c>
      <c r="C53" s="4">
        <v>1</v>
      </c>
    </row>
    <row r="54" spans="1:3" x14ac:dyDescent="0.25">
      <c r="A54" t="s">
        <v>139</v>
      </c>
      <c r="B54" s="22" t="s">
        <v>164</v>
      </c>
      <c r="C54" s="4">
        <v>1</v>
      </c>
    </row>
    <row r="55" spans="1:3" x14ac:dyDescent="0.25">
      <c r="A55" t="s">
        <v>137</v>
      </c>
      <c r="B55" s="22" t="s">
        <v>163</v>
      </c>
      <c r="C55" s="4">
        <v>31</v>
      </c>
    </row>
    <row r="56" spans="1:3" x14ac:dyDescent="0.25">
      <c r="A56" t="s">
        <v>137</v>
      </c>
      <c r="B56" s="29" t="s">
        <v>162</v>
      </c>
      <c r="C56" s="4">
        <v>16</v>
      </c>
    </row>
    <row r="57" spans="1:3" x14ac:dyDescent="0.25">
      <c r="A57" t="s">
        <v>137</v>
      </c>
      <c r="B57" s="22" t="s">
        <v>161</v>
      </c>
      <c r="C57" s="4">
        <v>12</v>
      </c>
    </row>
    <row r="58" spans="1:3" x14ac:dyDescent="0.25">
      <c r="A58" t="s">
        <v>137</v>
      </c>
      <c r="B58" s="22" t="s">
        <v>160</v>
      </c>
      <c r="C58" s="4">
        <v>5</v>
      </c>
    </row>
    <row r="59" spans="1:3" x14ac:dyDescent="0.25">
      <c r="A59" t="s">
        <v>137</v>
      </c>
      <c r="B59" s="22" t="s">
        <v>159</v>
      </c>
      <c r="C59" s="4">
        <v>1</v>
      </c>
    </row>
    <row r="60" spans="1:3" x14ac:dyDescent="0.25">
      <c r="A60" t="s">
        <v>137</v>
      </c>
      <c r="B60" s="22" t="s">
        <v>158</v>
      </c>
      <c r="C60" s="4">
        <v>1</v>
      </c>
    </row>
    <row r="61" spans="1:3" x14ac:dyDescent="0.25">
      <c r="A61" t="s">
        <v>135</v>
      </c>
      <c r="B61" s="22" t="s">
        <v>157</v>
      </c>
      <c r="C61" s="4">
        <v>4</v>
      </c>
    </row>
    <row r="62" spans="1:3" x14ac:dyDescent="0.25">
      <c r="A62" t="s">
        <v>135</v>
      </c>
      <c r="B62" s="22" t="s">
        <v>156</v>
      </c>
      <c r="C62" s="4">
        <v>2</v>
      </c>
    </row>
    <row r="63" spans="1:3" ht="75" x14ac:dyDescent="0.25">
      <c r="A63" t="s">
        <v>133</v>
      </c>
      <c r="B63" s="24" t="s">
        <v>155</v>
      </c>
      <c r="C63" s="4">
        <v>27</v>
      </c>
    </row>
    <row r="64" spans="1:3" x14ac:dyDescent="0.25">
      <c r="A64" t="s">
        <v>133</v>
      </c>
      <c r="B64" s="29" t="s">
        <v>154</v>
      </c>
      <c r="C64" s="4">
        <v>19</v>
      </c>
    </row>
    <row r="65" spans="1:4" x14ac:dyDescent="0.25">
      <c r="A65" t="s">
        <v>133</v>
      </c>
      <c r="B65" s="22" t="s">
        <v>153</v>
      </c>
      <c r="C65" s="4">
        <v>9</v>
      </c>
    </row>
    <row r="66" spans="1:4" ht="30" x14ac:dyDescent="0.25">
      <c r="A66" t="s">
        <v>133</v>
      </c>
      <c r="B66" s="24" t="s">
        <v>152</v>
      </c>
      <c r="C66" s="4">
        <v>4</v>
      </c>
    </row>
    <row r="67" spans="1:4" x14ac:dyDescent="0.25">
      <c r="A67" t="s">
        <v>133</v>
      </c>
      <c r="B67" s="22" t="s">
        <v>151</v>
      </c>
      <c r="C67" s="4">
        <v>2</v>
      </c>
    </row>
    <row r="68" spans="1:4" ht="30" x14ac:dyDescent="0.25">
      <c r="A68" t="s">
        <v>117</v>
      </c>
      <c r="B68" s="24" t="s">
        <v>150</v>
      </c>
      <c r="C68" s="4">
        <v>34</v>
      </c>
    </row>
    <row r="69" spans="1:4" ht="30" x14ac:dyDescent="0.25">
      <c r="A69" t="s">
        <v>117</v>
      </c>
      <c r="B69" s="24" t="s">
        <v>149</v>
      </c>
      <c r="C69" s="4">
        <v>27</v>
      </c>
    </row>
    <row r="70" spans="1:4" x14ac:dyDescent="0.25">
      <c r="A70" t="s">
        <v>117</v>
      </c>
      <c r="B70" s="22" t="s">
        <v>148</v>
      </c>
      <c r="C70" s="4">
        <v>24</v>
      </c>
    </row>
    <row r="71" spans="1:4" x14ac:dyDescent="0.25">
      <c r="A71" t="s">
        <v>117</v>
      </c>
      <c r="B71" s="22" t="s">
        <v>147</v>
      </c>
      <c r="C71" s="4">
        <v>23</v>
      </c>
    </row>
    <row r="72" spans="1:4" x14ac:dyDescent="0.25">
      <c r="A72" t="s">
        <v>117</v>
      </c>
      <c r="B72" s="22" t="s">
        <v>146</v>
      </c>
      <c r="C72" s="4">
        <v>15</v>
      </c>
    </row>
    <row r="73" spans="1:4" x14ac:dyDescent="0.25">
      <c r="A73" t="s">
        <v>117</v>
      </c>
      <c r="B73" s="22" t="s">
        <v>145</v>
      </c>
      <c r="C73" s="4">
        <v>6</v>
      </c>
    </row>
    <row r="74" spans="1:4" x14ac:dyDescent="0.25">
      <c r="A74" t="s">
        <v>117</v>
      </c>
      <c r="B74" s="24" t="s">
        <v>144</v>
      </c>
      <c r="C74" s="4">
        <v>6</v>
      </c>
    </row>
    <row r="75" spans="1:4" x14ac:dyDescent="0.25">
      <c r="A75" t="s">
        <v>117</v>
      </c>
      <c r="B75" s="22" t="s">
        <v>143</v>
      </c>
      <c r="C75" s="4">
        <v>1</v>
      </c>
    </row>
    <row r="76" spans="1:4" x14ac:dyDescent="0.25">
      <c r="B76" s="28" t="s">
        <v>74</v>
      </c>
      <c r="C76" s="28">
        <f>SUM(C47:C75)</f>
        <v>386</v>
      </c>
    </row>
    <row r="78" spans="1:4" x14ac:dyDescent="0.25">
      <c r="A78" s="1" t="s">
        <v>142</v>
      </c>
      <c r="B78" s="28" t="s">
        <v>141</v>
      </c>
      <c r="C78" s="28">
        <v>23</v>
      </c>
      <c r="D78" s="16"/>
    </row>
    <row r="79" spans="1:4" x14ac:dyDescent="0.25">
      <c r="A79" s="1" t="s">
        <v>22</v>
      </c>
      <c r="B79" s="28" t="s">
        <v>140</v>
      </c>
      <c r="C79" s="28">
        <v>92</v>
      </c>
      <c r="D79" s="16"/>
    </row>
    <row r="80" spans="1:4" x14ac:dyDescent="0.25">
      <c r="A80" s="1" t="s">
        <v>139</v>
      </c>
      <c r="B80" s="28" t="s">
        <v>138</v>
      </c>
      <c r="C80" s="28">
        <v>2</v>
      </c>
      <c r="D80" s="16"/>
    </row>
    <row r="81" spans="1:4" x14ac:dyDescent="0.25">
      <c r="A81" s="1" t="s">
        <v>137</v>
      </c>
      <c r="B81" s="28" t="s">
        <v>136</v>
      </c>
      <c r="C81" s="28">
        <v>66</v>
      </c>
      <c r="D81" s="16"/>
    </row>
    <row r="82" spans="1:4" x14ac:dyDescent="0.25">
      <c r="A82" s="1" t="s">
        <v>135</v>
      </c>
      <c r="B82" s="28" t="s">
        <v>134</v>
      </c>
      <c r="C82" s="28">
        <v>6</v>
      </c>
      <c r="D82" s="16"/>
    </row>
    <row r="83" spans="1:4" x14ac:dyDescent="0.25">
      <c r="A83" s="1" t="s">
        <v>133</v>
      </c>
      <c r="B83" s="28" t="s">
        <v>132</v>
      </c>
      <c r="C83" s="28">
        <v>61</v>
      </c>
      <c r="D83" s="16"/>
    </row>
    <row r="84" spans="1:4" x14ac:dyDescent="0.25">
      <c r="A84" s="1" t="s">
        <v>117</v>
      </c>
      <c r="B84" s="28" t="s">
        <v>131</v>
      </c>
      <c r="C84" s="28">
        <v>136</v>
      </c>
      <c r="D84" s="16"/>
    </row>
  </sheetData>
  <printOptions headings="1" gridLines="1"/>
  <pageMargins left="0.25" right="0.25" top="0.75" bottom="0.75" header="0.3" footer="0.3"/>
  <pageSetup orientation="portrait" horizontalDpi="360" verticalDpi="360" r:id="rId1"/>
  <headerFooter>
    <oddHeader>&amp;CSección V</oddHeader>
  </headerFooter>
  <rowBreaks count="1" manualBreakCount="1">
    <brk id="43"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G48"/>
  <sheetViews>
    <sheetView topLeftCell="A25" zoomScaleNormal="100" workbookViewId="0">
      <selection activeCell="F47" sqref="F47"/>
    </sheetView>
  </sheetViews>
  <sheetFormatPr defaultRowHeight="15" x14ac:dyDescent="0.25"/>
  <cols>
    <col min="1" max="1" width="4" customWidth="1"/>
    <col min="2" max="2" width="68.42578125" customWidth="1"/>
    <col min="3" max="3" width="8.28515625" customWidth="1"/>
    <col min="4" max="4" width="11" customWidth="1"/>
    <col min="6" max="6" width="39.85546875" bestFit="1" customWidth="1"/>
  </cols>
  <sheetData>
    <row r="1" spans="1:7" x14ac:dyDescent="0.25">
      <c r="A1" s="1"/>
      <c r="B1" s="1" t="s">
        <v>1996</v>
      </c>
    </row>
    <row r="2" spans="1:7" ht="30" x14ac:dyDescent="0.25">
      <c r="B2" s="171" t="s">
        <v>1995</v>
      </c>
      <c r="C2" s="170"/>
      <c r="D2" s="170"/>
      <c r="E2" s="170"/>
      <c r="F2" s="170"/>
      <c r="G2" s="170"/>
    </row>
    <row r="3" spans="1:7" x14ac:dyDescent="0.25">
      <c r="A3" s="4" t="s">
        <v>543</v>
      </c>
      <c r="B3" s="4" t="s">
        <v>1594</v>
      </c>
      <c r="C3" s="4">
        <v>72</v>
      </c>
      <c r="D3" s="170"/>
      <c r="E3" s="170"/>
      <c r="F3" s="170"/>
      <c r="G3" s="170"/>
    </row>
    <row r="4" spans="1:7" x14ac:dyDescent="0.25">
      <c r="A4" s="4" t="s">
        <v>543</v>
      </c>
      <c r="B4" s="4" t="s">
        <v>1941</v>
      </c>
      <c r="C4" s="4">
        <v>33</v>
      </c>
      <c r="D4" s="170"/>
      <c r="E4" s="170"/>
      <c r="F4" s="170"/>
      <c r="G4" s="170"/>
    </row>
    <row r="5" spans="1:7" x14ac:dyDescent="0.25">
      <c r="A5" s="4" t="s">
        <v>543</v>
      </c>
      <c r="B5" s="4" t="s">
        <v>72</v>
      </c>
      <c r="C5" s="4">
        <v>25</v>
      </c>
    </row>
    <row r="6" spans="1:7" x14ac:dyDescent="0.25">
      <c r="A6" s="4" t="s">
        <v>543</v>
      </c>
      <c r="B6" s="4" t="s">
        <v>2014</v>
      </c>
      <c r="C6" s="4">
        <v>15</v>
      </c>
    </row>
    <row r="7" spans="1:7" x14ac:dyDescent="0.25">
      <c r="A7" s="4" t="s">
        <v>543</v>
      </c>
      <c r="B7" s="4" t="s">
        <v>1094</v>
      </c>
      <c r="C7" s="4">
        <v>15</v>
      </c>
    </row>
    <row r="8" spans="1:7" x14ac:dyDescent="0.25">
      <c r="A8" s="4" t="s">
        <v>543</v>
      </c>
      <c r="B8" s="4" t="s">
        <v>1593</v>
      </c>
      <c r="C8" s="4">
        <v>12</v>
      </c>
    </row>
    <row r="9" spans="1:7" x14ac:dyDescent="0.25">
      <c r="A9" s="4" t="s">
        <v>543</v>
      </c>
      <c r="B9" s="4" t="s">
        <v>1592</v>
      </c>
      <c r="C9" s="4">
        <v>1</v>
      </c>
    </row>
    <row r="10" spans="1:7" x14ac:dyDescent="0.25">
      <c r="A10" s="4" t="s">
        <v>22</v>
      </c>
      <c r="B10" s="4" t="s">
        <v>1539</v>
      </c>
      <c r="C10" s="4">
        <v>16</v>
      </c>
    </row>
    <row r="11" spans="1:7" x14ac:dyDescent="0.25">
      <c r="A11" s="4" t="s">
        <v>22</v>
      </c>
      <c r="B11" s="4" t="s">
        <v>1089</v>
      </c>
      <c r="C11" s="4">
        <v>2</v>
      </c>
    </row>
    <row r="12" spans="1:7" x14ac:dyDescent="0.25">
      <c r="A12" s="4" t="s">
        <v>2009</v>
      </c>
      <c r="B12" s="4" t="s">
        <v>1588</v>
      </c>
      <c r="C12" s="4">
        <v>30</v>
      </c>
    </row>
    <row r="13" spans="1:7" x14ac:dyDescent="0.25">
      <c r="A13" s="4" t="s">
        <v>2009</v>
      </c>
      <c r="B13" s="4" t="s">
        <v>1305</v>
      </c>
      <c r="C13" s="4">
        <v>12</v>
      </c>
    </row>
    <row r="14" spans="1:7" x14ac:dyDescent="0.25">
      <c r="A14" s="4" t="s">
        <v>2009</v>
      </c>
      <c r="B14" s="4" t="s">
        <v>1144</v>
      </c>
      <c r="C14" s="4">
        <v>11</v>
      </c>
    </row>
    <row r="15" spans="1:7" x14ac:dyDescent="0.25">
      <c r="A15" s="4" t="s">
        <v>2009</v>
      </c>
      <c r="B15" s="4" t="s">
        <v>1085</v>
      </c>
      <c r="C15" s="4">
        <v>11</v>
      </c>
    </row>
    <row r="16" spans="1:7" x14ac:dyDescent="0.25">
      <c r="A16" s="4" t="s">
        <v>2009</v>
      </c>
      <c r="B16" s="4" t="s">
        <v>1087</v>
      </c>
      <c r="C16" s="4">
        <v>11</v>
      </c>
    </row>
    <row r="17" spans="1:3" x14ac:dyDescent="0.25">
      <c r="A17" s="4" t="s">
        <v>2009</v>
      </c>
      <c r="B17" s="4" t="s">
        <v>1587</v>
      </c>
      <c r="C17" s="4">
        <v>11</v>
      </c>
    </row>
    <row r="18" spans="1:3" x14ac:dyDescent="0.25">
      <c r="A18" s="4" t="s">
        <v>2009</v>
      </c>
      <c r="B18" s="4" t="s">
        <v>375</v>
      </c>
      <c r="C18" s="4">
        <v>11</v>
      </c>
    </row>
    <row r="19" spans="1:3" x14ac:dyDescent="0.25">
      <c r="A19" s="4" t="s">
        <v>2009</v>
      </c>
      <c r="B19" s="4" t="s">
        <v>1586</v>
      </c>
      <c r="C19" s="4">
        <v>8</v>
      </c>
    </row>
    <row r="20" spans="1:3" x14ac:dyDescent="0.25">
      <c r="A20" s="4" t="s">
        <v>30</v>
      </c>
      <c r="B20" s="4" t="s">
        <v>1163</v>
      </c>
      <c r="C20" s="4">
        <v>25</v>
      </c>
    </row>
    <row r="21" spans="1:3" x14ac:dyDescent="0.25">
      <c r="A21" s="4" t="s">
        <v>30</v>
      </c>
      <c r="B21" s="4" t="s">
        <v>1591</v>
      </c>
      <c r="C21" s="4">
        <v>11</v>
      </c>
    </row>
    <row r="22" spans="1:3" x14ac:dyDescent="0.25">
      <c r="A22" s="4" t="s">
        <v>630</v>
      </c>
      <c r="B22" s="22" t="s">
        <v>2012</v>
      </c>
      <c r="C22" s="169">
        <v>14</v>
      </c>
    </row>
    <row r="23" spans="1:3" x14ac:dyDescent="0.25">
      <c r="A23" s="4" t="s">
        <v>958</v>
      </c>
      <c r="B23" s="4" t="s">
        <v>1125</v>
      </c>
      <c r="C23" s="4">
        <v>44</v>
      </c>
    </row>
    <row r="24" spans="1:3" x14ac:dyDescent="0.25">
      <c r="A24" s="4" t="s">
        <v>958</v>
      </c>
      <c r="B24" s="4" t="s">
        <v>1585</v>
      </c>
      <c r="C24" s="4">
        <v>17</v>
      </c>
    </row>
    <row r="25" spans="1:3" x14ac:dyDescent="0.25">
      <c r="A25" s="4" t="s">
        <v>958</v>
      </c>
      <c r="B25" s="4" t="s">
        <v>1584</v>
      </c>
      <c r="C25" s="4">
        <v>16</v>
      </c>
    </row>
    <row r="26" spans="1:3" x14ac:dyDescent="0.25">
      <c r="A26" s="4" t="s">
        <v>958</v>
      </c>
      <c r="B26" s="4" t="s">
        <v>1553</v>
      </c>
      <c r="C26" s="4">
        <v>12</v>
      </c>
    </row>
    <row r="27" spans="1:3" x14ac:dyDescent="0.25">
      <c r="A27" s="4" t="s">
        <v>958</v>
      </c>
      <c r="B27" s="4" t="s">
        <v>1583</v>
      </c>
      <c r="C27" s="4">
        <v>11</v>
      </c>
    </row>
    <row r="28" spans="1:3" x14ac:dyDescent="0.25">
      <c r="A28" s="4" t="s">
        <v>2010</v>
      </c>
      <c r="B28" s="4" t="s">
        <v>1590</v>
      </c>
      <c r="C28" s="4">
        <v>68</v>
      </c>
    </row>
    <row r="29" spans="1:3" x14ac:dyDescent="0.25">
      <c r="A29" s="4" t="s">
        <v>2010</v>
      </c>
      <c r="B29" s="22" t="s">
        <v>1589</v>
      </c>
      <c r="C29" s="169">
        <v>10</v>
      </c>
    </row>
    <row r="30" spans="1:3" x14ac:dyDescent="0.25">
      <c r="A30" s="4" t="s">
        <v>312</v>
      </c>
      <c r="B30" s="4" t="s">
        <v>1108</v>
      </c>
      <c r="C30" s="4">
        <v>23</v>
      </c>
    </row>
    <row r="31" spans="1:3" x14ac:dyDescent="0.25">
      <c r="A31" s="4" t="s">
        <v>312</v>
      </c>
      <c r="B31" s="4" t="s">
        <v>1153</v>
      </c>
      <c r="C31" s="4">
        <v>19</v>
      </c>
    </row>
    <row r="32" spans="1:3" x14ac:dyDescent="0.25">
      <c r="A32" s="4" t="s">
        <v>312</v>
      </c>
      <c r="B32" s="4" t="s">
        <v>1155</v>
      </c>
      <c r="C32" s="4">
        <v>16</v>
      </c>
    </row>
    <row r="33" spans="1:7" x14ac:dyDescent="0.25">
      <c r="A33" s="4" t="s">
        <v>312</v>
      </c>
      <c r="B33" s="4" t="s">
        <v>1596</v>
      </c>
      <c r="C33" s="4">
        <v>12</v>
      </c>
    </row>
    <row r="34" spans="1:7" x14ac:dyDescent="0.25">
      <c r="A34" s="4" t="s">
        <v>312</v>
      </c>
      <c r="B34" s="4" t="s">
        <v>1595</v>
      </c>
      <c r="C34" s="4">
        <v>7</v>
      </c>
    </row>
    <row r="35" spans="1:7" x14ac:dyDescent="0.25">
      <c r="A35" s="4" t="s">
        <v>312</v>
      </c>
      <c r="B35" s="4" t="s">
        <v>1088</v>
      </c>
      <c r="C35" s="4">
        <v>5</v>
      </c>
    </row>
    <row r="36" spans="1:7" x14ac:dyDescent="0.25">
      <c r="A36" s="4" t="s">
        <v>312</v>
      </c>
      <c r="B36" s="4" t="s">
        <v>1100</v>
      </c>
      <c r="C36" s="4">
        <v>2</v>
      </c>
      <c r="F36" t="s">
        <v>1577</v>
      </c>
      <c r="G36">
        <v>18</v>
      </c>
    </row>
    <row r="37" spans="1:7" x14ac:dyDescent="0.25">
      <c r="A37" s="4"/>
      <c r="B37" s="4" t="s">
        <v>74</v>
      </c>
      <c r="C37" s="28">
        <f>SUM(C3:C36)</f>
        <v>608</v>
      </c>
      <c r="F37" t="s">
        <v>2016</v>
      </c>
      <c r="G37">
        <v>36</v>
      </c>
    </row>
    <row r="38" spans="1:7" x14ac:dyDescent="0.25">
      <c r="A38" s="4"/>
      <c r="B38" s="4"/>
      <c r="C38" s="4"/>
      <c r="F38" t="s">
        <v>1940</v>
      </c>
      <c r="G38">
        <v>78</v>
      </c>
    </row>
    <row r="39" spans="1:7" x14ac:dyDescent="0.25">
      <c r="A39" s="28" t="s">
        <v>543</v>
      </c>
      <c r="B39" s="28" t="s">
        <v>2013</v>
      </c>
      <c r="C39" s="132">
        <v>173</v>
      </c>
      <c r="D39" s="16">
        <f>C39/608</f>
        <v>0.28453947368421051</v>
      </c>
      <c r="F39" t="s">
        <v>2015</v>
      </c>
      <c r="G39">
        <v>84</v>
      </c>
    </row>
    <row r="40" spans="1:7" x14ac:dyDescent="0.25">
      <c r="A40" s="28" t="s">
        <v>2009</v>
      </c>
      <c r="B40" s="28" t="s">
        <v>1578</v>
      </c>
      <c r="C40" s="184">
        <v>105</v>
      </c>
      <c r="D40" s="16">
        <f>C40/608</f>
        <v>0.17269736842105263</v>
      </c>
      <c r="F40" t="s">
        <v>1938</v>
      </c>
      <c r="G40">
        <v>100</v>
      </c>
    </row>
    <row r="41" spans="1:7" x14ac:dyDescent="0.25">
      <c r="A41" s="28" t="s">
        <v>958</v>
      </c>
      <c r="B41" s="28" t="s">
        <v>1576</v>
      </c>
      <c r="C41" s="184">
        <v>100</v>
      </c>
      <c r="D41" s="16">
        <f t="shared" ref="D41:D48" si="0">C41/608</f>
        <v>0.16447368421052633</v>
      </c>
      <c r="F41" t="s">
        <v>1939</v>
      </c>
      <c r="G41" s="186">
        <v>105</v>
      </c>
    </row>
    <row r="42" spans="1:7" x14ac:dyDescent="0.25">
      <c r="A42" s="28" t="s">
        <v>312</v>
      </c>
      <c r="B42" s="28" t="s">
        <v>1582</v>
      </c>
      <c r="C42" s="132">
        <v>84</v>
      </c>
      <c r="D42" s="16">
        <f t="shared" si="0"/>
        <v>0.13815789473684212</v>
      </c>
      <c r="F42" t="s">
        <v>1937</v>
      </c>
      <c r="G42">
        <v>173</v>
      </c>
    </row>
    <row r="43" spans="1:7" x14ac:dyDescent="0.25">
      <c r="A43" s="28" t="s">
        <v>2010</v>
      </c>
      <c r="B43" s="28" t="s">
        <v>1579</v>
      </c>
      <c r="C43" s="184">
        <v>78</v>
      </c>
      <c r="D43" s="16">
        <f t="shared" si="0"/>
        <v>0.12828947368421054</v>
      </c>
    </row>
    <row r="44" spans="1:7" x14ac:dyDescent="0.25">
      <c r="A44" s="1" t="s">
        <v>30</v>
      </c>
      <c r="B44" s="28" t="s">
        <v>1580</v>
      </c>
      <c r="C44" s="1">
        <v>36</v>
      </c>
      <c r="D44" s="185">
        <f t="shared" si="0"/>
        <v>5.921052631578947E-2</v>
      </c>
    </row>
    <row r="45" spans="1:7" x14ac:dyDescent="0.25">
      <c r="A45" s="28" t="s">
        <v>22</v>
      </c>
      <c r="B45" s="28" t="s">
        <v>1577</v>
      </c>
      <c r="C45" s="1">
        <v>18</v>
      </c>
      <c r="D45" s="16">
        <f t="shared" si="0"/>
        <v>2.9605263157894735E-2</v>
      </c>
    </row>
    <row r="46" spans="1:7" x14ac:dyDescent="0.25">
      <c r="A46" s="28" t="s">
        <v>630</v>
      </c>
      <c r="B46" s="28" t="s">
        <v>2011</v>
      </c>
      <c r="C46" s="1">
        <v>14</v>
      </c>
      <c r="D46" s="185">
        <f t="shared" si="0"/>
        <v>2.3026315789473683E-2</v>
      </c>
    </row>
    <row r="47" spans="1:7" x14ac:dyDescent="0.25">
      <c r="A47" s="28"/>
      <c r="B47" s="28"/>
      <c r="C47" s="184"/>
      <c r="D47" s="185"/>
    </row>
    <row r="48" spans="1:7" x14ac:dyDescent="0.25">
      <c r="A48" s="28"/>
      <c r="B48" s="28"/>
      <c r="C48" s="132"/>
      <c r="D48" s="185"/>
    </row>
  </sheetData>
  <sortState ref="F38:G43">
    <sortCondition ref="G38"/>
  </sortState>
  <printOptions headings="1" gridLines="1"/>
  <pageMargins left="0.25" right="0.25" top="0.75" bottom="0.75" header="0.3" footer="0.3"/>
  <pageSetup orientation="portrait" horizontalDpi="360" verticalDpi="360" r:id="rId1"/>
  <headerFooter>
    <oddHeader>&amp;C&amp;"-,Bold"&amp;12Sección III&amp;R2/21/17</oddHeader>
  </headerFooter>
  <rowBreaks count="1" manualBreakCount="1">
    <brk id="40"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D75"/>
  <sheetViews>
    <sheetView zoomScaleNormal="100" workbookViewId="0">
      <pane ySplit="2" topLeftCell="A3" activePane="bottomLeft" state="frozen"/>
      <selection pane="bottomLeft" activeCell="B68" sqref="B68"/>
    </sheetView>
  </sheetViews>
  <sheetFormatPr defaultRowHeight="15" x14ac:dyDescent="0.25"/>
  <cols>
    <col min="1" max="1" width="3.7109375" customWidth="1"/>
    <col min="2" max="2" width="72.140625" customWidth="1"/>
    <col min="3" max="3" width="10" customWidth="1"/>
  </cols>
  <sheetData>
    <row r="1" spans="1:4" x14ac:dyDescent="0.25">
      <c r="B1" s="1" t="s">
        <v>1998</v>
      </c>
    </row>
    <row r="2" spans="1:4" x14ac:dyDescent="0.25">
      <c r="B2" s="174" t="s">
        <v>1997</v>
      </c>
      <c r="C2" s="170"/>
      <c r="D2" s="170"/>
    </row>
    <row r="3" spans="1:4" x14ac:dyDescent="0.25">
      <c r="B3" s="165" t="s">
        <v>1231</v>
      </c>
    </row>
    <row r="4" spans="1:4" x14ac:dyDescent="0.25">
      <c r="A4" s="4" t="s">
        <v>312</v>
      </c>
      <c r="B4" s="4" t="s">
        <v>1649</v>
      </c>
      <c r="C4" s="4">
        <v>29</v>
      </c>
      <c r="D4" s="4"/>
    </row>
    <row r="5" spans="1:4" x14ac:dyDescent="0.25">
      <c r="A5" s="4" t="s">
        <v>312</v>
      </c>
      <c r="B5" s="4" t="s">
        <v>2018</v>
      </c>
      <c r="C5" s="4">
        <v>21</v>
      </c>
      <c r="D5" s="4"/>
    </row>
    <row r="6" spans="1:4" x14ac:dyDescent="0.25">
      <c r="A6" s="4" t="s">
        <v>312</v>
      </c>
      <c r="B6" s="4" t="s">
        <v>1648</v>
      </c>
      <c r="C6" s="4">
        <v>14</v>
      </c>
      <c r="D6" s="4"/>
    </row>
    <row r="7" spans="1:4" x14ac:dyDescent="0.25">
      <c r="A7" s="4" t="s">
        <v>312</v>
      </c>
      <c r="B7" s="4" t="s">
        <v>1647</v>
      </c>
      <c r="C7" s="4">
        <v>14</v>
      </c>
      <c r="D7" s="4"/>
    </row>
    <row r="8" spans="1:4" x14ac:dyDescent="0.25">
      <c r="A8" s="4" t="s">
        <v>543</v>
      </c>
      <c r="B8" s="4" t="s">
        <v>1646</v>
      </c>
      <c r="C8" s="4">
        <v>29</v>
      </c>
      <c r="D8" s="4"/>
    </row>
    <row r="9" spans="1:4" x14ac:dyDescent="0.25">
      <c r="A9" s="4" t="s">
        <v>543</v>
      </c>
      <c r="B9" s="4" t="s">
        <v>1645</v>
      </c>
      <c r="C9" s="4">
        <v>25</v>
      </c>
      <c r="D9" s="4"/>
    </row>
    <row r="10" spans="1:4" x14ac:dyDescent="0.25">
      <c r="A10" s="4" t="s">
        <v>543</v>
      </c>
      <c r="B10" s="4" t="s">
        <v>1644</v>
      </c>
      <c r="C10" s="4">
        <v>16</v>
      </c>
      <c r="D10" s="4"/>
    </row>
    <row r="11" spans="1:4" x14ac:dyDescent="0.25">
      <c r="A11" s="4" t="s">
        <v>543</v>
      </c>
      <c r="B11" s="4" t="s">
        <v>1643</v>
      </c>
      <c r="C11" s="4">
        <v>12</v>
      </c>
      <c r="D11" s="4"/>
    </row>
    <row r="12" spans="1:4" x14ac:dyDescent="0.25">
      <c r="A12" s="4" t="s">
        <v>543</v>
      </c>
      <c r="B12" s="4" t="s">
        <v>1642</v>
      </c>
      <c r="C12" s="4">
        <v>12</v>
      </c>
      <c r="D12" s="4"/>
    </row>
    <row r="13" spans="1:4" x14ac:dyDescent="0.25">
      <c r="A13" s="4" t="s">
        <v>543</v>
      </c>
      <c r="B13" s="4" t="s">
        <v>1641</v>
      </c>
      <c r="C13" s="4">
        <v>11</v>
      </c>
      <c r="D13" s="4"/>
    </row>
    <row r="14" spans="1:4" x14ac:dyDescent="0.25">
      <c r="A14" s="4" t="s">
        <v>543</v>
      </c>
      <c r="B14" s="4" t="s">
        <v>1640</v>
      </c>
      <c r="C14" s="4">
        <v>11</v>
      </c>
      <c r="D14" s="4"/>
    </row>
    <row r="15" spans="1:4" ht="45" x14ac:dyDescent="0.25">
      <c r="A15" s="4" t="s">
        <v>30</v>
      </c>
      <c r="B15" s="22" t="s">
        <v>1639</v>
      </c>
      <c r="C15" s="4">
        <v>15</v>
      </c>
      <c r="D15" s="4"/>
    </row>
    <row r="16" spans="1:4" x14ac:dyDescent="0.25">
      <c r="A16" s="4" t="s">
        <v>30</v>
      </c>
      <c r="B16" s="4" t="s">
        <v>1638</v>
      </c>
      <c r="C16" s="4">
        <v>13</v>
      </c>
      <c r="D16" s="4"/>
    </row>
    <row r="17" spans="1:4" x14ac:dyDescent="0.25">
      <c r="A17" s="4" t="s">
        <v>90</v>
      </c>
      <c r="B17" s="4" t="s">
        <v>1637</v>
      </c>
      <c r="C17" s="4">
        <v>67</v>
      </c>
      <c r="D17" s="4"/>
    </row>
    <row r="18" spans="1:4" x14ac:dyDescent="0.25">
      <c r="A18" s="4" t="s">
        <v>90</v>
      </c>
      <c r="B18" s="4" t="s">
        <v>1636</v>
      </c>
      <c r="C18" s="4">
        <v>43</v>
      </c>
      <c r="D18" s="4"/>
    </row>
    <row r="19" spans="1:4" x14ac:dyDescent="0.25">
      <c r="A19" s="4" t="s">
        <v>90</v>
      </c>
      <c r="B19" s="4" t="s">
        <v>1211</v>
      </c>
      <c r="C19" s="4">
        <v>31</v>
      </c>
      <c r="D19" s="4"/>
    </row>
    <row r="20" spans="1:4" x14ac:dyDescent="0.25">
      <c r="A20" s="4" t="s">
        <v>90</v>
      </c>
      <c r="B20" s="4" t="s">
        <v>1635</v>
      </c>
      <c r="C20" s="4">
        <v>13</v>
      </c>
      <c r="D20" s="4"/>
    </row>
    <row r="21" spans="1:4" x14ac:dyDescent="0.25">
      <c r="A21" s="4" t="s">
        <v>90</v>
      </c>
      <c r="B21" s="4" t="s">
        <v>1634</v>
      </c>
      <c r="C21" s="4">
        <v>12</v>
      </c>
      <c r="D21" s="4"/>
    </row>
    <row r="22" spans="1:4" x14ac:dyDescent="0.25">
      <c r="A22" s="4" t="s">
        <v>90</v>
      </c>
      <c r="B22" s="4" t="s">
        <v>1633</v>
      </c>
      <c r="C22" s="4">
        <v>11</v>
      </c>
      <c r="D22" s="4"/>
    </row>
    <row r="23" spans="1:4" x14ac:dyDescent="0.25">
      <c r="A23" s="4" t="s">
        <v>139</v>
      </c>
      <c r="B23" s="4" t="s">
        <v>1632</v>
      </c>
      <c r="C23" s="4">
        <v>26</v>
      </c>
      <c r="D23" s="4"/>
    </row>
    <row r="24" spans="1:4" x14ac:dyDescent="0.25">
      <c r="A24" s="4" t="s">
        <v>139</v>
      </c>
      <c r="B24" s="4" t="s">
        <v>1631</v>
      </c>
      <c r="C24" s="4">
        <v>15</v>
      </c>
      <c r="D24" s="4"/>
    </row>
    <row r="25" spans="1:4" x14ac:dyDescent="0.25">
      <c r="A25" s="4" t="s">
        <v>139</v>
      </c>
      <c r="B25" s="4" t="s">
        <v>1630</v>
      </c>
      <c r="C25" s="4">
        <v>12</v>
      </c>
      <c r="D25" s="4"/>
    </row>
    <row r="26" spans="1:4" x14ac:dyDescent="0.25">
      <c r="A26" s="4" t="s">
        <v>139</v>
      </c>
      <c r="B26" s="4" t="s">
        <v>1629</v>
      </c>
      <c r="C26" s="4">
        <v>11</v>
      </c>
      <c r="D26" s="4"/>
    </row>
    <row r="27" spans="1:4" x14ac:dyDescent="0.25">
      <c r="A27" s="4" t="s">
        <v>628</v>
      </c>
      <c r="B27" s="4" t="s">
        <v>1628</v>
      </c>
      <c r="C27" s="4">
        <v>11</v>
      </c>
      <c r="D27" s="4"/>
    </row>
    <row r="28" spans="1:4" s="1" customFormat="1" x14ac:dyDescent="0.25">
      <c r="A28" s="28"/>
      <c r="B28" s="28" t="s">
        <v>74</v>
      </c>
      <c r="C28" s="28">
        <f>SUM(C4:C27)</f>
        <v>474</v>
      </c>
      <c r="D28" s="28"/>
    </row>
    <row r="29" spans="1:4" x14ac:dyDescent="0.25">
      <c r="A29" s="4"/>
      <c r="B29" s="4"/>
      <c r="C29" s="4"/>
      <c r="D29" s="4"/>
    </row>
    <row r="30" spans="1:4" s="1" customFormat="1" x14ac:dyDescent="0.25">
      <c r="A30" s="28" t="s">
        <v>90</v>
      </c>
      <c r="B30" s="28" t="s">
        <v>1601</v>
      </c>
      <c r="C30" s="28">
        <v>177</v>
      </c>
      <c r="D30" s="30"/>
    </row>
    <row r="31" spans="1:4" s="1" customFormat="1" x14ac:dyDescent="0.25">
      <c r="A31" s="28" t="s">
        <v>543</v>
      </c>
      <c r="B31" s="28" t="s">
        <v>1602</v>
      </c>
      <c r="C31" s="28">
        <v>116</v>
      </c>
      <c r="D31" s="30"/>
    </row>
    <row r="32" spans="1:4" s="1" customFormat="1" x14ac:dyDescent="0.25">
      <c r="A32" s="28" t="s">
        <v>312</v>
      </c>
      <c r="B32" s="28" t="s">
        <v>1582</v>
      </c>
      <c r="C32" s="28">
        <v>78</v>
      </c>
      <c r="D32" s="30"/>
    </row>
    <row r="33" spans="1:4" s="1" customFormat="1" x14ac:dyDescent="0.25">
      <c r="A33" s="28" t="s">
        <v>139</v>
      </c>
      <c r="B33" s="28" t="s">
        <v>1627</v>
      </c>
      <c r="C33" s="28">
        <v>64</v>
      </c>
      <c r="D33" s="30"/>
    </row>
    <row r="34" spans="1:4" s="1" customFormat="1" x14ac:dyDescent="0.25">
      <c r="A34" s="28" t="s">
        <v>30</v>
      </c>
      <c r="B34" s="28" t="s">
        <v>540</v>
      </c>
      <c r="C34" s="28">
        <v>28</v>
      </c>
      <c r="D34" s="30"/>
    </row>
    <row r="35" spans="1:4" s="1" customFormat="1" x14ac:dyDescent="0.25">
      <c r="A35" s="28" t="s">
        <v>628</v>
      </c>
      <c r="B35" s="28" t="s">
        <v>1600</v>
      </c>
      <c r="C35" s="28">
        <v>11</v>
      </c>
      <c r="D35" s="30"/>
    </row>
    <row r="36" spans="1:4" x14ac:dyDescent="0.25">
      <c r="A36" s="4"/>
      <c r="B36" s="4"/>
      <c r="C36" s="4"/>
      <c r="D36" s="4"/>
    </row>
    <row r="37" spans="1:4" x14ac:dyDescent="0.25">
      <c r="A37" s="4"/>
      <c r="B37" s="165" t="s">
        <v>1626</v>
      </c>
      <c r="C37" s="4"/>
      <c r="D37" s="4"/>
    </row>
    <row r="38" spans="1:4" ht="30" x14ac:dyDescent="0.25">
      <c r="A38" s="4" t="s">
        <v>312</v>
      </c>
      <c r="B38" s="22" t="s">
        <v>1625</v>
      </c>
      <c r="C38" s="4">
        <v>27</v>
      </c>
      <c r="D38" s="4"/>
    </row>
    <row r="39" spans="1:4" ht="30" x14ac:dyDescent="0.25">
      <c r="A39" s="4" t="s">
        <v>312</v>
      </c>
      <c r="B39" s="22" t="s">
        <v>1624</v>
      </c>
      <c r="C39" s="4">
        <v>19</v>
      </c>
      <c r="D39" s="4"/>
    </row>
    <row r="40" spans="1:4" x14ac:dyDescent="0.25">
      <c r="A40" s="4" t="s">
        <v>312</v>
      </c>
      <c r="B40" s="22" t="s">
        <v>1623</v>
      </c>
      <c r="C40" s="172">
        <v>2</v>
      </c>
      <c r="D40" s="4"/>
    </row>
    <row r="41" spans="1:4" x14ac:dyDescent="0.25">
      <c r="A41" s="4" t="s">
        <v>312</v>
      </c>
      <c r="B41" s="22" t="s">
        <v>1622</v>
      </c>
      <c r="C41" s="172">
        <v>2</v>
      </c>
      <c r="D41" s="4"/>
    </row>
    <row r="42" spans="1:4" ht="30" x14ac:dyDescent="0.25">
      <c r="A42" s="4" t="s">
        <v>543</v>
      </c>
      <c r="B42" s="22" t="s">
        <v>1621</v>
      </c>
      <c r="C42" s="4">
        <v>35</v>
      </c>
      <c r="D42" s="4"/>
    </row>
    <row r="43" spans="1:4" x14ac:dyDescent="0.25">
      <c r="A43" s="4" t="s">
        <v>543</v>
      </c>
      <c r="B43" s="4" t="s">
        <v>1620</v>
      </c>
      <c r="C43" s="4">
        <v>23</v>
      </c>
      <c r="D43" s="4"/>
    </row>
    <row r="44" spans="1:4" x14ac:dyDescent="0.25">
      <c r="A44" s="4" t="s">
        <v>543</v>
      </c>
      <c r="B44" s="4" t="s">
        <v>224</v>
      </c>
      <c r="C44" s="4">
        <v>12</v>
      </c>
      <c r="D44" s="4"/>
    </row>
    <row r="45" spans="1:4" x14ac:dyDescent="0.25">
      <c r="A45" s="4" t="s">
        <v>543</v>
      </c>
      <c r="B45" s="4" t="s">
        <v>1619</v>
      </c>
      <c r="C45" s="4">
        <v>11</v>
      </c>
      <c r="D45" s="4"/>
    </row>
    <row r="46" spans="1:4" ht="30" x14ac:dyDescent="0.25">
      <c r="A46" s="4" t="s">
        <v>543</v>
      </c>
      <c r="B46" s="22" t="s">
        <v>1618</v>
      </c>
      <c r="C46" s="4">
        <v>11</v>
      </c>
      <c r="D46" s="4"/>
    </row>
    <row r="47" spans="1:4" x14ac:dyDescent="0.25">
      <c r="A47" s="4" t="s">
        <v>90</v>
      </c>
      <c r="B47" s="4" t="s">
        <v>1617</v>
      </c>
      <c r="C47" s="4">
        <v>21</v>
      </c>
      <c r="D47" s="4"/>
    </row>
    <row r="48" spans="1:4" x14ac:dyDescent="0.25">
      <c r="A48" s="4" t="s">
        <v>90</v>
      </c>
      <c r="B48" s="22" t="s">
        <v>1616</v>
      </c>
      <c r="C48" s="4">
        <v>11</v>
      </c>
      <c r="D48" s="4"/>
    </row>
    <row r="49" spans="1:4" x14ac:dyDescent="0.25">
      <c r="A49" s="4" t="s">
        <v>90</v>
      </c>
      <c r="B49" s="22" t="s">
        <v>1615</v>
      </c>
      <c r="C49" s="172">
        <v>3</v>
      </c>
      <c r="D49" s="4"/>
    </row>
    <row r="50" spans="1:4" x14ac:dyDescent="0.25">
      <c r="A50" s="4" t="s">
        <v>139</v>
      </c>
      <c r="B50" s="4" t="s">
        <v>1614</v>
      </c>
      <c r="C50" s="4">
        <v>31</v>
      </c>
      <c r="D50" s="4"/>
    </row>
    <row r="51" spans="1:4" x14ac:dyDescent="0.25">
      <c r="A51" s="4" t="s">
        <v>139</v>
      </c>
      <c r="B51" s="22" t="s">
        <v>1613</v>
      </c>
      <c r="C51" s="172">
        <v>28</v>
      </c>
      <c r="D51" s="4"/>
    </row>
    <row r="52" spans="1:4" x14ac:dyDescent="0.25">
      <c r="A52" s="4" t="s">
        <v>139</v>
      </c>
      <c r="B52" s="4" t="s">
        <v>1612</v>
      </c>
      <c r="C52" s="4">
        <v>27</v>
      </c>
      <c r="D52" s="4"/>
    </row>
    <row r="53" spans="1:4" x14ac:dyDescent="0.25">
      <c r="A53" s="4" t="s">
        <v>139</v>
      </c>
      <c r="B53" s="4" t="s">
        <v>1611</v>
      </c>
      <c r="C53" s="4">
        <v>16</v>
      </c>
      <c r="D53" s="4"/>
    </row>
    <row r="54" spans="1:4" x14ac:dyDescent="0.25">
      <c r="A54" s="4" t="s">
        <v>139</v>
      </c>
      <c r="B54" s="4" t="s">
        <v>1610</v>
      </c>
      <c r="C54" s="4">
        <v>16</v>
      </c>
      <c r="D54" s="4"/>
    </row>
    <row r="55" spans="1:4" x14ac:dyDescent="0.25">
      <c r="A55" s="4" t="s">
        <v>139</v>
      </c>
      <c r="B55" s="22" t="s">
        <v>1609</v>
      </c>
      <c r="C55" s="172">
        <v>11</v>
      </c>
      <c r="D55" s="4"/>
    </row>
    <row r="56" spans="1:4" x14ac:dyDescent="0.25">
      <c r="A56" s="4" t="s">
        <v>628</v>
      </c>
      <c r="B56" s="22" t="s">
        <v>1608</v>
      </c>
      <c r="C56" s="172">
        <v>28</v>
      </c>
      <c r="D56" s="4"/>
    </row>
    <row r="57" spans="1:4" x14ac:dyDescent="0.25">
      <c r="A57" s="4" t="s">
        <v>628</v>
      </c>
      <c r="B57" s="173" t="s">
        <v>1607</v>
      </c>
      <c r="C57" s="172">
        <v>18</v>
      </c>
      <c r="D57" s="4"/>
    </row>
    <row r="58" spans="1:4" x14ac:dyDescent="0.25">
      <c r="A58" s="4" t="s">
        <v>628</v>
      </c>
      <c r="B58" s="4" t="s">
        <v>1606</v>
      </c>
      <c r="C58" s="4">
        <v>12</v>
      </c>
      <c r="D58" s="4"/>
    </row>
    <row r="59" spans="1:4" x14ac:dyDescent="0.25">
      <c r="A59" s="4" t="s">
        <v>2009</v>
      </c>
      <c r="B59" s="4" t="s">
        <v>1605</v>
      </c>
      <c r="C59" s="4">
        <v>26</v>
      </c>
      <c r="D59" s="4"/>
    </row>
    <row r="60" spans="1:4" x14ac:dyDescent="0.25">
      <c r="A60" s="4" t="s">
        <v>2009</v>
      </c>
      <c r="B60" s="22" t="s">
        <v>68</v>
      </c>
      <c r="C60" s="172">
        <v>20</v>
      </c>
      <c r="D60" s="4"/>
    </row>
    <row r="61" spans="1:4" ht="16.149999999999999" customHeight="1" x14ac:dyDescent="0.25">
      <c r="A61" s="4" t="s">
        <v>2009</v>
      </c>
      <c r="B61" s="4" t="s">
        <v>1604</v>
      </c>
      <c r="C61" s="4">
        <v>13</v>
      </c>
      <c r="D61" s="4"/>
    </row>
    <row r="62" spans="1:4" x14ac:dyDescent="0.25">
      <c r="A62" s="4" t="s">
        <v>2009</v>
      </c>
      <c r="B62" s="4" t="s">
        <v>1603</v>
      </c>
      <c r="C62" s="4">
        <v>11</v>
      </c>
      <c r="D62" s="4"/>
    </row>
    <row r="63" spans="1:4" s="1" customFormat="1" x14ac:dyDescent="0.25">
      <c r="A63" s="28"/>
      <c r="B63" s="19" t="s">
        <v>74</v>
      </c>
      <c r="C63" s="28">
        <f>SUM(C38:C62)</f>
        <v>434</v>
      </c>
      <c r="D63" s="28"/>
    </row>
    <row r="64" spans="1:4" x14ac:dyDescent="0.25">
      <c r="A64" s="4"/>
      <c r="B64" s="4"/>
      <c r="C64" s="4"/>
      <c r="D64" s="4"/>
    </row>
    <row r="65" spans="1:4" x14ac:dyDescent="0.25">
      <c r="A65" s="28" t="s">
        <v>139</v>
      </c>
      <c r="B65" s="28" t="s">
        <v>138</v>
      </c>
      <c r="C65" s="28">
        <v>129</v>
      </c>
      <c r="D65" s="30"/>
    </row>
    <row r="66" spans="1:4" x14ac:dyDescent="0.25">
      <c r="A66" s="28" t="s">
        <v>543</v>
      </c>
      <c r="B66" s="28" t="s">
        <v>1602</v>
      </c>
      <c r="C66" s="28">
        <v>92</v>
      </c>
      <c r="D66" s="30"/>
    </row>
    <row r="67" spans="1:4" x14ac:dyDescent="0.25">
      <c r="A67" s="28" t="s">
        <v>2009</v>
      </c>
      <c r="B67" s="28" t="s">
        <v>2019</v>
      </c>
      <c r="C67" s="28">
        <v>70</v>
      </c>
      <c r="D67" s="30"/>
    </row>
    <row r="68" spans="1:4" x14ac:dyDescent="0.25">
      <c r="A68" s="28" t="s">
        <v>628</v>
      </c>
      <c r="B68" s="28" t="s">
        <v>1600</v>
      </c>
      <c r="C68" s="28">
        <v>58</v>
      </c>
      <c r="D68" s="30"/>
    </row>
    <row r="69" spans="1:4" x14ac:dyDescent="0.25">
      <c r="A69" s="28" t="s">
        <v>312</v>
      </c>
      <c r="B69" s="28" t="s">
        <v>1582</v>
      </c>
      <c r="C69" s="28">
        <v>50</v>
      </c>
      <c r="D69" s="30"/>
    </row>
    <row r="70" spans="1:4" x14ac:dyDescent="0.25">
      <c r="A70" s="28" t="s">
        <v>90</v>
      </c>
      <c r="B70" s="28" t="s">
        <v>1601</v>
      </c>
      <c r="C70" s="28">
        <v>35</v>
      </c>
      <c r="D70" s="30"/>
    </row>
    <row r="71" spans="1:4" x14ac:dyDescent="0.25">
      <c r="A71" s="28"/>
      <c r="B71" s="28"/>
      <c r="C71" s="28"/>
      <c r="D71" s="30"/>
    </row>
    <row r="72" spans="1:4" x14ac:dyDescent="0.25">
      <c r="B72" s="58"/>
      <c r="C72" s="58"/>
    </row>
    <row r="73" spans="1:4" x14ac:dyDescent="0.25">
      <c r="B73" s="165" t="s">
        <v>1599</v>
      </c>
    </row>
    <row r="74" spans="1:4" x14ac:dyDescent="0.25">
      <c r="B74" s="28" t="s">
        <v>1598</v>
      </c>
      <c r="C74" s="1">
        <f>C28</f>
        <v>474</v>
      </c>
      <c r="D74" s="16"/>
    </row>
    <row r="75" spans="1:4" x14ac:dyDescent="0.25">
      <c r="B75" s="28" t="s">
        <v>1597</v>
      </c>
      <c r="C75" s="1">
        <f>C63</f>
        <v>434</v>
      </c>
      <c r="D75" s="16"/>
    </row>
  </sheetData>
  <sortState ref="A30:C35">
    <sortCondition descending="1" ref="C30"/>
  </sortState>
  <printOptions headings="1" gridLines="1"/>
  <pageMargins left="0.25" right="0.25" top="0.75" bottom="0.75" header="0.3" footer="0.3"/>
  <pageSetup orientation="portrait" horizontalDpi="360" verticalDpi="360" r:id="rId1"/>
  <headerFooter>
    <oddHeader>&amp;C&amp;"-,Bold"Sección III</oddHeader>
  </headerFooter>
  <rowBreaks count="1" manualBreakCount="1">
    <brk id="36"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F227"/>
  <sheetViews>
    <sheetView zoomScaleNormal="100" workbookViewId="0">
      <pane ySplit="2" topLeftCell="A3" activePane="bottomLeft" state="frozen"/>
      <selection pane="bottomLeft" activeCell="A3" sqref="A3"/>
    </sheetView>
  </sheetViews>
  <sheetFormatPr defaultRowHeight="15" x14ac:dyDescent="0.25"/>
  <cols>
    <col min="1" max="1" width="3.7109375" style="4" customWidth="1"/>
    <col min="2" max="2" width="72.85546875" style="4" customWidth="1"/>
    <col min="3" max="3" width="7" style="4" customWidth="1"/>
    <col min="4" max="4" width="7.28515625" style="4" customWidth="1"/>
  </cols>
  <sheetData>
    <row r="1" spans="1:6" x14ac:dyDescent="0.25">
      <c r="B1" s="1" t="s">
        <v>2000</v>
      </c>
    </row>
    <row r="2" spans="1:6" x14ac:dyDescent="0.25">
      <c r="B2" s="165" t="s">
        <v>1999</v>
      </c>
      <c r="C2" s="181" t="s">
        <v>1927</v>
      </c>
      <c r="D2" s="181"/>
      <c r="E2" s="182"/>
      <c r="F2" s="182"/>
    </row>
    <row r="3" spans="1:6" x14ac:dyDescent="0.25">
      <c r="B3" s="165" t="s">
        <v>1727</v>
      </c>
    </row>
    <row r="4" spans="1:6" x14ac:dyDescent="0.25">
      <c r="A4" s="4" t="s">
        <v>90</v>
      </c>
      <c r="B4" s="4" t="s">
        <v>1717</v>
      </c>
      <c r="C4" s="25">
        <v>39</v>
      </c>
    </row>
    <row r="5" spans="1:6" x14ac:dyDescent="0.25">
      <c r="A5" s="4" t="s">
        <v>90</v>
      </c>
      <c r="B5" s="4" t="s">
        <v>1125</v>
      </c>
      <c r="C5" s="25">
        <v>14</v>
      </c>
    </row>
    <row r="6" spans="1:6" x14ac:dyDescent="0.25">
      <c r="A6" s="4" t="s">
        <v>543</v>
      </c>
      <c r="B6" s="4" t="s">
        <v>854</v>
      </c>
      <c r="C6" s="25">
        <v>28</v>
      </c>
    </row>
    <row r="7" spans="1:6" x14ac:dyDescent="0.25">
      <c r="A7" s="4" t="s">
        <v>543</v>
      </c>
      <c r="B7" s="4" t="s">
        <v>1725</v>
      </c>
      <c r="C7" s="25">
        <v>19</v>
      </c>
    </row>
    <row r="8" spans="1:6" x14ac:dyDescent="0.25">
      <c r="A8" s="4" t="s">
        <v>543</v>
      </c>
      <c r="B8" s="4" t="s">
        <v>1090</v>
      </c>
      <c r="C8" s="25">
        <v>19</v>
      </c>
    </row>
    <row r="9" spans="1:6" x14ac:dyDescent="0.25">
      <c r="A9" s="4" t="s">
        <v>543</v>
      </c>
      <c r="B9" s="4" t="s">
        <v>72</v>
      </c>
      <c r="C9" s="25">
        <v>17</v>
      </c>
    </row>
    <row r="10" spans="1:6" x14ac:dyDescent="0.25">
      <c r="A10" s="4" t="s">
        <v>543</v>
      </c>
      <c r="B10" s="4" t="s">
        <v>1724</v>
      </c>
      <c r="C10" s="25">
        <v>15</v>
      </c>
    </row>
    <row r="11" spans="1:6" x14ac:dyDescent="0.25">
      <c r="A11" s="4" t="s">
        <v>543</v>
      </c>
      <c r="B11" s="4" t="s">
        <v>1686</v>
      </c>
      <c r="C11" s="25">
        <v>13</v>
      </c>
    </row>
    <row r="12" spans="1:6" x14ac:dyDescent="0.25">
      <c r="A12" s="4" t="s">
        <v>543</v>
      </c>
      <c r="B12" s="4" t="s">
        <v>1405</v>
      </c>
      <c r="C12" s="25">
        <v>13</v>
      </c>
    </row>
    <row r="13" spans="1:6" x14ac:dyDescent="0.25">
      <c r="A13" s="4" t="s">
        <v>543</v>
      </c>
      <c r="B13" s="4" t="s">
        <v>1723</v>
      </c>
      <c r="C13" s="25">
        <v>12</v>
      </c>
    </row>
    <row r="14" spans="1:6" x14ac:dyDescent="0.25">
      <c r="A14" s="4" t="s">
        <v>543</v>
      </c>
      <c r="B14" s="176" t="s">
        <v>1711</v>
      </c>
      <c r="C14" s="25">
        <v>2</v>
      </c>
    </row>
    <row r="15" spans="1:6" x14ac:dyDescent="0.25">
      <c r="A15" s="4" t="s">
        <v>543</v>
      </c>
      <c r="B15" s="176" t="s">
        <v>1722</v>
      </c>
      <c r="C15" s="25">
        <v>1</v>
      </c>
    </row>
    <row r="16" spans="1:6" x14ac:dyDescent="0.25">
      <c r="A16" s="4" t="s">
        <v>2009</v>
      </c>
      <c r="B16" s="4" t="s">
        <v>1087</v>
      </c>
      <c r="C16" s="25">
        <v>41</v>
      </c>
    </row>
    <row r="17" spans="1:3" x14ac:dyDescent="0.25">
      <c r="A17" s="4" t="s">
        <v>2009</v>
      </c>
      <c r="B17" s="4" t="s">
        <v>1085</v>
      </c>
      <c r="C17" s="25">
        <v>17</v>
      </c>
    </row>
    <row r="18" spans="1:3" x14ac:dyDescent="0.25">
      <c r="A18" s="4" t="s">
        <v>2009</v>
      </c>
      <c r="B18" s="4" t="s">
        <v>1495</v>
      </c>
      <c r="C18" s="25">
        <v>15</v>
      </c>
    </row>
    <row r="19" spans="1:3" x14ac:dyDescent="0.25">
      <c r="A19" s="4" t="s">
        <v>2009</v>
      </c>
      <c r="B19" s="176">
        <v>911</v>
      </c>
      <c r="C19" s="25">
        <v>11</v>
      </c>
    </row>
    <row r="20" spans="1:3" x14ac:dyDescent="0.25">
      <c r="A20" s="4" t="s">
        <v>30</v>
      </c>
      <c r="B20" s="4" t="s">
        <v>1163</v>
      </c>
      <c r="C20" s="25">
        <v>38</v>
      </c>
    </row>
    <row r="21" spans="1:3" x14ac:dyDescent="0.25">
      <c r="A21" s="4" t="s">
        <v>30</v>
      </c>
      <c r="B21" s="4" t="s">
        <v>1721</v>
      </c>
      <c r="C21" s="25">
        <v>32</v>
      </c>
    </row>
    <row r="22" spans="1:3" x14ac:dyDescent="0.25">
      <c r="A22" s="4" t="s">
        <v>30</v>
      </c>
      <c r="B22" s="4" t="s">
        <v>1175</v>
      </c>
      <c r="C22" s="25">
        <v>22</v>
      </c>
    </row>
    <row r="23" spans="1:3" x14ac:dyDescent="0.25">
      <c r="A23" s="4" t="s">
        <v>30</v>
      </c>
      <c r="B23" s="4" t="s">
        <v>1077</v>
      </c>
      <c r="C23" s="25">
        <v>15</v>
      </c>
    </row>
    <row r="24" spans="1:3" x14ac:dyDescent="0.25">
      <c r="A24" s="4" t="s">
        <v>30</v>
      </c>
      <c r="B24" s="4" t="s">
        <v>1720</v>
      </c>
      <c r="C24" s="25">
        <v>13</v>
      </c>
    </row>
    <row r="25" spans="1:3" x14ac:dyDescent="0.25">
      <c r="A25" s="4" t="s">
        <v>30</v>
      </c>
      <c r="B25" s="4" t="s">
        <v>1719</v>
      </c>
      <c r="C25" s="25">
        <v>13</v>
      </c>
    </row>
    <row r="26" spans="1:3" x14ac:dyDescent="0.25">
      <c r="A26" s="4" t="s">
        <v>30</v>
      </c>
      <c r="B26" s="176" t="s">
        <v>1718</v>
      </c>
      <c r="C26" s="25">
        <v>7</v>
      </c>
    </row>
    <row r="27" spans="1:3" x14ac:dyDescent="0.25">
      <c r="A27" s="4" t="s">
        <v>630</v>
      </c>
      <c r="B27" s="4" t="s">
        <v>1661</v>
      </c>
      <c r="C27" s="25">
        <v>31</v>
      </c>
    </row>
    <row r="28" spans="1:3" x14ac:dyDescent="0.25">
      <c r="A28" s="4" t="s">
        <v>312</v>
      </c>
      <c r="B28" s="4" t="s">
        <v>1726</v>
      </c>
      <c r="C28" s="25">
        <v>17</v>
      </c>
    </row>
    <row r="29" spans="1:3" x14ac:dyDescent="0.25">
      <c r="A29" s="4" t="s">
        <v>312</v>
      </c>
      <c r="B29" s="4" t="s">
        <v>1155</v>
      </c>
      <c r="C29" s="25">
        <v>14</v>
      </c>
    </row>
    <row r="30" spans="1:3" x14ac:dyDescent="0.25">
      <c r="A30" s="4" t="s">
        <v>312</v>
      </c>
      <c r="B30" s="4" t="s">
        <v>1714</v>
      </c>
      <c r="C30" s="25">
        <v>13</v>
      </c>
    </row>
    <row r="31" spans="1:3" x14ac:dyDescent="0.25">
      <c r="A31" s="4" t="s">
        <v>312</v>
      </c>
      <c r="B31" s="4" t="s">
        <v>1184</v>
      </c>
      <c r="C31" s="25">
        <v>12</v>
      </c>
    </row>
    <row r="32" spans="1:3" x14ac:dyDescent="0.25">
      <c r="A32" s="4" t="s">
        <v>312</v>
      </c>
      <c r="B32" s="4" t="s">
        <v>1662</v>
      </c>
      <c r="C32" s="25">
        <v>11</v>
      </c>
    </row>
    <row r="33" spans="1:4" x14ac:dyDescent="0.25">
      <c r="A33" s="4" t="s">
        <v>312</v>
      </c>
      <c r="B33" s="176" t="s">
        <v>2017</v>
      </c>
      <c r="C33" s="25">
        <v>11</v>
      </c>
    </row>
    <row r="34" spans="1:4" x14ac:dyDescent="0.25">
      <c r="A34" s="4" t="s">
        <v>312</v>
      </c>
      <c r="B34" s="176" t="s">
        <v>1376</v>
      </c>
      <c r="C34" s="25">
        <v>4</v>
      </c>
    </row>
    <row r="35" spans="1:4" s="1" customFormat="1" x14ac:dyDescent="0.25">
      <c r="A35" s="28"/>
      <c r="B35" s="175" t="s">
        <v>74</v>
      </c>
      <c r="C35" s="28">
        <f>SUM(C4:C34)</f>
        <v>529</v>
      </c>
      <c r="D35" s="28"/>
    </row>
    <row r="36" spans="1:4" s="1" customFormat="1" x14ac:dyDescent="0.25">
      <c r="A36" s="28"/>
      <c r="B36" s="175"/>
      <c r="C36" s="28"/>
      <c r="D36" s="28"/>
    </row>
    <row r="37" spans="1:4" s="1" customFormat="1" x14ac:dyDescent="0.25">
      <c r="A37" s="28" t="s">
        <v>30</v>
      </c>
      <c r="B37" s="175" t="s">
        <v>1716</v>
      </c>
      <c r="C37" s="28">
        <v>140</v>
      </c>
      <c r="D37" s="30">
        <f>C37/529</f>
        <v>0.26465028355387521</v>
      </c>
    </row>
    <row r="38" spans="1:4" s="1" customFormat="1" x14ac:dyDescent="0.25">
      <c r="A38" s="28" t="s">
        <v>543</v>
      </c>
      <c r="B38" s="175" t="s">
        <v>1581</v>
      </c>
      <c r="C38" s="28">
        <v>139</v>
      </c>
      <c r="D38" s="30">
        <f t="shared" ref="D38:D42" si="0">C38/529</f>
        <v>0.26275992438563328</v>
      </c>
    </row>
    <row r="39" spans="1:4" s="1" customFormat="1" x14ac:dyDescent="0.25">
      <c r="A39" s="28" t="s">
        <v>2009</v>
      </c>
      <c r="B39" s="175" t="s">
        <v>1657</v>
      </c>
      <c r="C39" s="28">
        <v>84</v>
      </c>
      <c r="D39" s="30">
        <f t="shared" si="0"/>
        <v>0.15879017013232513</v>
      </c>
    </row>
    <row r="40" spans="1:4" s="1" customFormat="1" x14ac:dyDescent="0.25">
      <c r="A40" s="28" t="s">
        <v>312</v>
      </c>
      <c r="B40" s="175" t="s">
        <v>1693</v>
      </c>
      <c r="C40" s="28">
        <v>82</v>
      </c>
      <c r="D40" s="30">
        <f t="shared" si="0"/>
        <v>0.15500945179584122</v>
      </c>
    </row>
    <row r="41" spans="1:4" s="1" customFormat="1" x14ac:dyDescent="0.25">
      <c r="A41" s="28" t="s">
        <v>90</v>
      </c>
      <c r="B41" s="175" t="s">
        <v>1601</v>
      </c>
      <c r="C41" s="28">
        <v>53</v>
      </c>
      <c r="D41" s="30">
        <f t="shared" si="0"/>
        <v>0.1001890359168242</v>
      </c>
    </row>
    <row r="42" spans="1:4" s="1" customFormat="1" x14ac:dyDescent="0.25">
      <c r="A42" s="28" t="s">
        <v>630</v>
      </c>
      <c r="B42" s="175" t="s">
        <v>2011</v>
      </c>
      <c r="C42" s="28">
        <v>31</v>
      </c>
      <c r="D42" s="30">
        <f t="shared" si="0"/>
        <v>5.8601134215500943E-2</v>
      </c>
    </row>
    <row r="43" spans="1:4" s="1" customFormat="1" x14ac:dyDescent="0.25">
      <c r="A43" s="28"/>
      <c r="B43" s="175"/>
      <c r="C43" s="28"/>
      <c r="D43" s="30"/>
    </row>
    <row r="44" spans="1:4" s="1" customFormat="1" x14ac:dyDescent="0.25">
      <c r="A44" s="28"/>
      <c r="B44" s="175"/>
      <c r="C44" s="28"/>
      <c r="D44" s="30"/>
    </row>
    <row r="45" spans="1:4" s="1" customFormat="1" x14ac:dyDescent="0.25">
      <c r="A45" s="28"/>
      <c r="B45" s="175"/>
      <c r="C45" s="28"/>
      <c r="D45" s="28"/>
    </row>
    <row r="46" spans="1:4" x14ac:dyDescent="0.25">
      <c r="B46" s="165" t="s">
        <v>1715</v>
      </c>
    </row>
    <row r="47" spans="1:4" x14ac:dyDescent="0.25">
      <c r="A47" s="4" t="s">
        <v>312</v>
      </c>
      <c r="B47" s="4" t="s">
        <v>1108</v>
      </c>
      <c r="C47" s="25">
        <v>18</v>
      </c>
    </row>
    <row r="48" spans="1:4" x14ac:dyDescent="0.25">
      <c r="A48" s="4" t="s">
        <v>312</v>
      </c>
      <c r="B48" s="4" t="s">
        <v>1376</v>
      </c>
      <c r="C48" s="25">
        <v>13</v>
      </c>
    </row>
    <row r="49" spans="1:3" x14ac:dyDescent="0.25">
      <c r="A49" s="4" t="s">
        <v>312</v>
      </c>
      <c r="B49" s="4" t="s">
        <v>1714</v>
      </c>
      <c r="C49" s="25">
        <v>6</v>
      </c>
    </row>
    <row r="50" spans="1:3" x14ac:dyDescent="0.25">
      <c r="A50" s="4" t="s">
        <v>543</v>
      </c>
      <c r="B50" s="4" t="s">
        <v>1690</v>
      </c>
      <c r="C50" s="25">
        <v>52</v>
      </c>
    </row>
    <row r="51" spans="1:3" x14ac:dyDescent="0.25">
      <c r="A51" s="4" t="s">
        <v>543</v>
      </c>
      <c r="B51" s="4" t="s">
        <v>1713</v>
      </c>
      <c r="C51" s="25">
        <v>25</v>
      </c>
    </row>
    <row r="52" spans="1:3" x14ac:dyDescent="0.25">
      <c r="A52" s="4" t="s">
        <v>543</v>
      </c>
      <c r="B52" s="4" t="s">
        <v>332</v>
      </c>
      <c r="C52" s="25">
        <v>19</v>
      </c>
    </row>
    <row r="53" spans="1:3" x14ac:dyDescent="0.25">
      <c r="A53" s="4" t="s">
        <v>543</v>
      </c>
      <c r="B53" s="4" t="s">
        <v>1686</v>
      </c>
      <c r="C53" s="25">
        <v>18</v>
      </c>
    </row>
    <row r="54" spans="1:3" x14ac:dyDescent="0.25">
      <c r="A54" s="4" t="s">
        <v>543</v>
      </c>
      <c r="B54" s="4" t="s">
        <v>72</v>
      </c>
      <c r="C54" s="25">
        <v>17</v>
      </c>
    </row>
    <row r="55" spans="1:3" x14ac:dyDescent="0.25">
      <c r="A55" s="4" t="s">
        <v>543</v>
      </c>
      <c r="B55" s="4" t="s">
        <v>1712</v>
      </c>
      <c r="C55" s="25">
        <v>15</v>
      </c>
    </row>
    <row r="56" spans="1:3" x14ac:dyDescent="0.25">
      <c r="A56" s="4" t="s">
        <v>543</v>
      </c>
      <c r="B56" s="4" t="s">
        <v>1090</v>
      </c>
      <c r="C56" s="25">
        <v>11</v>
      </c>
    </row>
    <row r="57" spans="1:3" x14ac:dyDescent="0.25">
      <c r="A57" s="4" t="s">
        <v>543</v>
      </c>
      <c r="B57" s="4" t="s">
        <v>1711</v>
      </c>
      <c r="C57" s="25">
        <v>2</v>
      </c>
    </row>
    <row r="58" spans="1:3" x14ac:dyDescent="0.25">
      <c r="A58" s="4" t="s">
        <v>543</v>
      </c>
      <c r="B58" s="4" t="s">
        <v>1710</v>
      </c>
      <c r="C58" s="25">
        <v>2</v>
      </c>
    </row>
    <row r="59" spans="1:3" x14ac:dyDescent="0.25">
      <c r="A59" s="4" t="s">
        <v>2009</v>
      </c>
      <c r="B59" s="4" t="s">
        <v>1119</v>
      </c>
      <c r="C59" s="25">
        <v>17</v>
      </c>
    </row>
    <row r="60" spans="1:3" x14ac:dyDescent="0.25">
      <c r="A60" s="4" t="s">
        <v>2009</v>
      </c>
      <c r="B60" s="4" t="s">
        <v>1587</v>
      </c>
      <c r="C60" s="25">
        <v>12</v>
      </c>
    </row>
    <row r="61" spans="1:3" x14ac:dyDescent="0.25">
      <c r="A61" s="4" t="s">
        <v>30</v>
      </c>
      <c r="B61" s="4" t="s">
        <v>1163</v>
      </c>
      <c r="C61" s="25">
        <v>14</v>
      </c>
    </row>
    <row r="62" spans="1:3" x14ac:dyDescent="0.25">
      <c r="A62" s="4" t="s">
        <v>30</v>
      </c>
      <c r="B62" s="4" t="s">
        <v>1709</v>
      </c>
      <c r="C62" s="25">
        <v>14</v>
      </c>
    </row>
    <row r="63" spans="1:3" x14ac:dyDescent="0.25">
      <c r="A63" s="4" t="s">
        <v>90</v>
      </c>
      <c r="B63" s="4" t="s">
        <v>1125</v>
      </c>
      <c r="C63" s="25">
        <v>19</v>
      </c>
    </row>
    <row r="64" spans="1:3" x14ac:dyDescent="0.25">
      <c r="A64" s="4" t="s">
        <v>90</v>
      </c>
      <c r="B64" s="4" t="s">
        <v>1708</v>
      </c>
      <c r="C64" s="25">
        <v>12</v>
      </c>
    </row>
    <row r="65" spans="1:4" x14ac:dyDescent="0.25">
      <c r="A65" s="4" t="s">
        <v>630</v>
      </c>
      <c r="B65" s="4" t="s">
        <v>1661</v>
      </c>
      <c r="C65" s="25">
        <v>31</v>
      </c>
    </row>
    <row r="66" spans="1:4" s="1" customFormat="1" x14ac:dyDescent="0.25">
      <c r="A66" s="28"/>
      <c r="B66" s="28" t="s">
        <v>74</v>
      </c>
      <c r="C66" s="28">
        <f>SUM(C47:C65)</f>
        <v>317</v>
      </c>
      <c r="D66" s="28"/>
    </row>
    <row r="67" spans="1:4" s="1" customFormat="1" x14ac:dyDescent="0.25">
      <c r="A67" s="28"/>
      <c r="B67" s="28"/>
      <c r="C67" s="28"/>
      <c r="D67" s="28"/>
    </row>
    <row r="68" spans="1:4" x14ac:dyDescent="0.25">
      <c r="A68" s="28" t="s">
        <v>543</v>
      </c>
      <c r="B68" s="175" t="s">
        <v>1581</v>
      </c>
      <c r="C68" s="28">
        <v>161</v>
      </c>
      <c r="D68" s="30">
        <f>C68/317</f>
        <v>0.50788643533123023</v>
      </c>
    </row>
    <row r="69" spans="1:4" ht="15" customHeight="1" x14ac:dyDescent="0.25">
      <c r="A69" s="28" t="s">
        <v>312</v>
      </c>
      <c r="B69" s="175" t="s">
        <v>1693</v>
      </c>
      <c r="C69" s="28">
        <v>37</v>
      </c>
      <c r="D69" s="30">
        <f t="shared" ref="D69:D73" si="1">C69/317</f>
        <v>0.1167192429022082</v>
      </c>
    </row>
    <row r="70" spans="1:4" x14ac:dyDescent="0.25">
      <c r="A70" s="28" t="s">
        <v>630</v>
      </c>
      <c r="B70" s="175" t="s">
        <v>2011</v>
      </c>
      <c r="C70" s="28">
        <v>31</v>
      </c>
      <c r="D70" s="30">
        <f t="shared" si="1"/>
        <v>9.7791798107255523E-2</v>
      </c>
    </row>
    <row r="71" spans="1:4" x14ac:dyDescent="0.25">
      <c r="A71" s="28" t="s">
        <v>90</v>
      </c>
      <c r="B71" s="175" t="s">
        <v>1601</v>
      </c>
      <c r="C71" s="28">
        <v>31</v>
      </c>
      <c r="D71" s="30">
        <f t="shared" si="1"/>
        <v>9.7791798107255523E-2</v>
      </c>
    </row>
    <row r="72" spans="1:4" x14ac:dyDescent="0.25">
      <c r="A72" s="28" t="s">
        <v>2009</v>
      </c>
      <c r="B72" s="175" t="s">
        <v>1657</v>
      </c>
      <c r="C72" s="28">
        <v>29</v>
      </c>
      <c r="D72" s="30">
        <f t="shared" si="1"/>
        <v>9.1482649842271294E-2</v>
      </c>
    </row>
    <row r="73" spans="1:4" x14ac:dyDescent="0.25">
      <c r="A73" s="28" t="s">
        <v>30</v>
      </c>
      <c r="B73" s="175" t="s">
        <v>1656</v>
      </c>
      <c r="C73" s="28">
        <v>28</v>
      </c>
      <c r="D73" s="30">
        <f t="shared" si="1"/>
        <v>8.8328075709779186E-2</v>
      </c>
    </row>
    <row r="75" spans="1:4" x14ac:dyDescent="0.25">
      <c r="B75" s="165" t="s">
        <v>1707</v>
      </c>
    </row>
    <row r="76" spans="1:4" x14ac:dyDescent="0.25">
      <c r="A76" s="4" t="s">
        <v>90</v>
      </c>
      <c r="B76" s="4" t="s">
        <v>1590</v>
      </c>
      <c r="C76" s="25">
        <v>21</v>
      </c>
    </row>
    <row r="77" spans="1:4" x14ac:dyDescent="0.25">
      <c r="A77" s="4" t="s">
        <v>90</v>
      </c>
      <c r="B77" s="4" t="s">
        <v>1125</v>
      </c>
      <c r="C77" s="25">
        <v>13</v>
      </c>
    </row>
    <row r="78" spans="1:4" x14ac:dyDescent="0.25">
      <c r="A78" s="4" t="s">
        <v>543</v>
      </c>
      <c r="B78" s="4" t="s">
        <v>1690</v>
      </c>
      <c r="C78" s="25">
        <v>46</v>
      </c>
    </row>
    <row r="79" spans="1:4" x14ac:dyDescent="0.25">
      <c r="A79" s="4" t="s">
        <v>543</v>
      </c>
      <c r="B79" s="4" t="s">
        <v>1706</v>
      </c>
      <c r="C79" s="25">
        <v>17</v>
      </c>
    </row>
    <row r="80" spans="1:4" x14ac:dyDescent="0.25">
      <c r="A80" s="4" t="s">
        <v>543</v>
      </c>
      <c r="B80" s="4" t="s">
        <v>1705</v>
      </c>
      <c r="C80" s="25">
        <v>15</v>
      </c>
    </row>
    <row r="81" spans="1:4" x14ac:dyDescent="0.25">
      <c r="A81" s="4" t="s">
        <v>543</v>
      </c>
      <c r="B81" s="4" t="s">
        <v>1704</v>
      </c>
      <c r="C81" s="25">
        <v>15</v>
      </c>
    </row>
    <row r="82" spans="1:4" x14ac:dyDescent="0.25">
      <c r="A82" s="4" t="s">
        <v>543</v>
      </c>
      <c r="B82" s="4" t="s">
        <v>1703</v>
      </c>
      <c r="C82" s="25">
        <v>14</v>
      </c>
    </row>
    <row r="83" spans="1:4" x14ac:dyDescent="0.25">
      <c r="A83" s="4" t="s">
        <v>543</v>
      </c>
      <c r="B83" s="4" t="s">
        <v>332</v>
      </c>
      <c r="C83" s="25">
        <v>11</v>
      </c>
    </row>
    <row r="84" spans="1:4" x14ac:dyDescent="0.25">
      <c r="A84" s="4" t="s">
        <v>543</v>
      </c>
      <c r="B84" s="4" t="s">
        <v>72</v>
      </c>
      <c r="C84" s="25">
        <v>11</v>
      </c>
    </row>
    <row r="85" spans="1:4" x14ac:dyDescent="0.25">
      <c r="A85" s="4" t="s">
        <v>543</v>
      </c>
      <c r="B85" s="4" t="s">
        <v>332</v>
      </c>
      <c r="C85" s="25">
        <v>11</v>
      </c>
    </row>
    <row r="86" spans="1:4" x14ac:dyDescent="0.25">
      <c r="A86" s="4" t="s">
        <v>543</v>
      </c>
      <c r="B86" s="4" t="s">
        <v>333</v>
      </c>
      <c r="C86" s="25">
        <v>7</v>
      </c>
    </row>
    <row r="87" spans="1:4" s="1" customFormat="1" x14ac:dyDescent="0.25">
      <c r="A87" s="4" t="s">
        <v>543</v>
      </c>
      <c r="B87" s="4" t="s">
        <v>1702</v>
      </c>
      <c r="C87" s="25">
        <v>1</v>
      </c>
      <c r="D87" s="4"/>
    </row>
    <row r="88" spans="1:4" x14ac:dyDescent="0.25">
      <c r="A88" s="4" t="s">
        <v>2009</v>
      </c>
      <c r="B88" s="4" t="s">
        <v>1588</v>
      </c>
      <c r="C88" s="25">
        <v>16</v>
      </c>
    </row>
    <row r="89" spans="1:4" ht="13.9" customHeight="1" x14ac:dyDescent="0.25">
      <c r="A89" s="4" t="s">
        <v>2009</v>
      </c>
      <c r="B89" s="4" t="s">
        <v>1587</v>
      </c>
      <c r="C89" s="25">
        <v>11</v>
      </c>
    </row>
    <row r="90" spans="1:4" x14ac:dyDescent="0.25">
      <c r="A90" s="4" t="s">
        <v>30</v>
      </c>
      <c r="B90" s="4" t="s">
        <v>1163</v>
      </c>
      <c r="C90" s="25">
        <v>17</v>
      </c>
    </row>
    <row r="91" spans="1:4" x14ac:dyDescent="0.25">
      <c r="A91" s="4" t="s">
        <v>30</v>
      </c>
      <c r="B91" s="4" t="s">
        <v>1152</v>
      </c>
      <c r="C91" s="25">
        <v>6</v>
      </c>
    </row>
    <row r="92" spans="1:4" x14ac:dyDescent="0.25">
      <c r="A92" s="4" t="s">
        <v>630</v>
      </c>
      <c r="B92" s="4" t="s">
        <v>1661</v>
      </c>
      <c r="C92" s="25">
        <v>40</v>
      </c>
    </row>
    <row r="93" spans="1:4" x14ac:dyDescent="0.25">
      <c r="A93" s="4" t="s">
        <v>312</v>
      </c>
      <c r="B93" s="4" t="s">
        <v>1153</v>
      </c>
      <c r="C93" s="25">
        <v>14</v>
      </c>
    </row>
    <row r="94" spans="1:4" x14ac:dyDescent="0.25">
      <c r="A94" s="4" t="s">
        <v>312</v>
      </c>
      <c r="B94" s="4" t="s">
        <v>1108</v>
      </c>
      <c r="C94" s="25">
        <v>13</v>
      </c>
    </row>
    <row r="95" spans="1:4" x14ac:dyDescent="0.25">
      <c r="A95" s="4" t="s">
        <v>312</v>
      </c>
      <c r="B95" s="4" t="s">
        <v>1376</v>
      </c>
      <c r="C95" s="25">
        <v>11</v>
      </c>
    </row>
    <row r="96" spans="1:4" x14ac:dyDescent="0.25">
      <c r="A96" s="28"/>
      <c r="B96" s="28" t="s">
        <v>74</v>
      </c>
      <c r="C96" s="28">
        <f>SUM(C76:C95)</f>
        <v>310</v>
      </c>
      <c r="D96" s="28"/>
    </row>
    <row r="98" spans="1:4" x14ac:dyDescent="0.25">
      <c r="A98" s="28" t="s">
        <v>543</v>
      </c>
      <c r="B98" s="175" t="s">
        <v>1581</v>
      </c>
      <c r="C98" s="28">
        <v>148</v>
      </c>
      <c r="D98" s="30">
        <f>C98/310</f>
        <v>0.47741935483870968</v>
      </c>
    </row>
    <row r="99" spans="1:4" x14ac:dyDescent="0.25">
      <c r="A99" s="28" t="s">
        <v>630</v>
      </c>
      <c r="B99" s="175" t="s">
        <v>2011</v>
      </c>
      <c r="C99" s="28">
        <v>40</v>
      </c>
      <c r="D99" s="30">
        <f>C99/310</f>
        <v>0.12903225806451613</v>
      </c>
    </row>
    <row r="100" spans="1:4" x14ac:dyDescent="0.25">
      <c r="A100" s="28" t="s">
        <v>312</v>
      </c>
      <c r="B100" s="175" t="s">
        <v>1693</v>
      </c>
      <c r="C100" s="28">
        <v>38</v>
      </c>
      <c r="D100" s="30">
        <f>C100/310</f>
        <v>0.12258064516129032</v>
      </c>
    </row>
    <row r="101" spans="1:4" x14ac:dyDescent="0.25">
      <c r="A101" s="28" t="s">
        <v>90</v>
      </c>
      <c r="B101" s="175" t="s">
        <v>1601</v>
      </c>
      <c r="C101" s="28">
        <v>34</v>
      </c>
      <c r="D101" s="30">
        <f>C101/310</f>
        <v>0.10967741935483871</v>
      </c>
    </row>
    <row r="102" spans="1:4" x14ac:dyDescent="0.25">
      <c r="A102" s="28" t="s">
        <v>2009</v>
      </c>
      <c r="B102" s="175" t="s">
        <v>1657</v>
      </c>
      <c r="C102" s="28">
        <v>27</v>
      </c>
      <c r="D102" s="30">
        <f>C102/310</f>
        <v>8.7096774193548387E-2</v>
      </c>
    </row>
    <row r="103" spans="1:4" x14ac:dyDescent="0.25">
      <c r="A103" s="28" t="s">
        <v>30</v>
      </c>
      <c r="B103" s="175" t="s">
        <v>540</v>
      </c>
      <c r="C103" s="28">
        <v>23</v>
      </c>
      <c r="D103" s="30">
        <f>C103/310</f>
        <v>7.4193548387096769E-2</v>
      </c>
    </row>
    <row r="104" spans="1:4" x14ac:dyDescent="0.25">
      <c r="A104" s="28"/>
      <c r="B104" s="175"/>
      <c r="C104" s="28"/>
      <c r="D104" s="30"/>
    </row>
    <row r="107" spans="1:4" x14ac:dyDescent="0.25">
      <c r="B107" s="165" t="s">
        <v>1701</v>
      </c>
    </row>
    <row r="108" spans="1:4" x14ac:dyDescent="0.25">
      <c r="A108" s="4" t="s">
        <v>630</v>
      </c>
      <c r="B108" s="4" t="s">
        <v>1661</v>
      </c>
      <c r="C108" s="25">
        <v>43</v>
      </c>
    </row>
    <row r="109" spans="1:4" x14ac:dyDescent="0.25">
      <c r="A109" s="4" t="s">
        <v>90</v>
      </c>
      <c r="B109" s="4" t="s">
        <v>1590</v>
      </c>
      <c r="C109" s="25">
        <v>31</v>
      </c>
    </row>
    <row r="110" spans="1:4" x14ac:dyDescent="0.25">
      <c r="A110" s="4" t="s">
        <v>90</v>
      </c>
      <c r="B110" s="4" t="s">
        <v>1125</v>
      </c>
      <c r="C110" s="25">
        <v>19</v>
      </c>
    </row>
    <row r="111" spans="1:4" s="1" customFormat="1" x14ac:dyDescent="0.25">
      <c r="A111" s="4" t="s">
        <v>90</v>
      </c>
      <c r="B111" s="4" t="s">
        <v>1695</v>
      </c>
      <c r="C111" s="25">
        <v>12</v>
      </c>
      <c r="D111" s="4"/>
    </row>
    <row r="112" spans="1:4" x14ac:dyDescent="0.25">
      <c r="A112" s="4" t="s">
        <v>543</v>
      </c>
      <c r="B112" s="4" t="s">
        <v>1690</v>
      </c>
      <c r="C112" s="25">
        <v>43</v>
      </c>
    </row>
    <row r="113" spans="1:3" x14ac:dyDescent="0.25">
      <c r="A113" s="4" t="s">
        <v>543</v>
      </c>
      <c r="B113" s="4" t="s">
        <v>1667</v>
      </c>
      <c r="C113" s="25">
        <v>15</v>
      </c>
    </row>
    <row r="114" spans="1:3" x14ac:dyDescent="0.25">
      <c r="A114" s="4" t="s">
        <v>543</v>
      </c>
      <c r="B114" s="4" t="s">
        <v>1700</v>
      </c>
      <c r="C114" s="25">
        <v>14</v>
      </c>
    </row>
    <row r="115" spans="1:3" x14ac:dyDescent="0.25">
      <c r="A115" s="4" t="s">
        <v>543</v>
      </c>
      <c r="B115" s="4" t="s">
        <v>1686</v>
      </c>
      <c r="C115" s="25">
        <v>14</v>
      </c>
    </row>
    <row r="116" spans="1:3" x14ac:dyDescent="0.25">
      <c r="A116" s="4" t="s">
        <v>543</v>
      </c>
      <c r="B116" s="4" t="s">
        <v>72</v>
      </c>
      <c r="C116" s="25">
        <v>13</v>
      </c>
    </row>
    <row r="117" spans="1:3" x14ac:dyDescent="0.25">
      <c r="A117" s="4" t="s">
        <v>543</v>
      </c>
      <c r="B117" s="4" t="s">
        <v>1090</v>
      </c>
      <c r="C117" s="25">
        <v>11</v>
      </c>
    </row>
    <row r="118" spans="1:3" x14ac:dyDescent="0.25">
      <c r="A118" s="4" t="s">
        <v>543</v>
      </c>
      <c r="B118" s="4" t="s">
        <v>1699</v>
      </c>
      <c r="C118" s="25">
        <v>3</v>
      </c>
    </row>
    <row r="119" spans="1:3" x14ac:dyDescent="0.25">
      <c r="A119" s="4" t="s">
        <v>543</v>
      </c>
      <c r="B119" s="4" t="s">
        <v>1684</v>
      </c>
      <c r="C119" s="25">
        <v>2</v>
      </c>
    </row>
    <row r="120" spans="1:3" x14ac:dyDescent="0.25">
      <c r="A120" s="4" t="s">
        <v>543</v>
      </c>
      <c r="B120" s="4" t="s">
        <v>1094</v>
      </c>
      <c r="C120" s="25">
        <v>2</v>
      </c>
    </row>
    <row r="121" spans="1:3" x14ac:dyDescent="0.25">
      <c r="A121" s="4" t="s">
        <v>543</v>
      </c>
      <c r="B121" s="4" t="s">
        <v>1698</v>
      </c>
      <c r="C121" s="25">
        <v>1</v>
      </c>
    </row>
    <row r="122" spans="1:3" x14ac:dyDescent="0.25">
      <c r="A122" s="4" t="s">
        <v>2009</v>
      </c>
      <c r="B122" s="4" t="s">
        <v>1495</v>
      </c>
      <c r="C122" s="25">
        <v>21</v>
      </c>
    </row>
    <row r="123" spans="1:3" x14ac:dyDescent="0.25">
      <c r="A123" s="4" t="s">
        <v>2009</v>
      </c>
      <c r="B123" s="4" t="s">
        <v>2020</v>
      </c>
      <c r="C123" s="25">
        <v>14</v>
      </c>
    </row>
    <row r="124" spans="1:3" x14ac:dyDescent="0.25">
      <c r="A124" s="4" t="s">
        <v>2009</v>
      </c>
      <c r="B124" s="4" t="s">
        <v>1697</v>
      </c>
      <c r="C124" s="25">
        <v>12</v>
      </c>
    </row>
    <row r="125" spans="1:3" x14ac:dyDescent="0.25">
      <c r="A125" s="4" t="s">
        <v>30</v>
      </c>
      <c r="B125" s="4" t="s">
        <v>1138</v>
      </c>
      <c r="C125" s="25">
        <v>17</v>
      </c>
    </row>
    <row r="126" spans="1:3" x14ac:dyDescent="0.25">
      <c r="A126" s="4" t="s">
        <v>30</v>
      </c>
      <c r="B126" s="4" t="s">
        <v>1152</v>
      </c>
      <c r="C126" s="25">
        <v>14</v>
      </c>
    </row>
    <row r="127" spans="1:3" x14ac:dyDescent="0.25">
      <c r="A127" s="4" t="s">
        <v>30</v>
      </c>
      <c r="B127" s="4" t="s">
        <v>1696</v>
      </c>
      <c r="C127" s="25">
        <v>11</v>
      </c>
    </row>
    <row r="128" spans="1:3" x14ac:dyDescent="0.25">
      <c r="A128" s="4" t="s">
        <v>312</v>
      </c>
      <c r="B128" s="4" t="s">
        <v>1108</v>
      </c>
      <c r="C128" s="25">
        <v>14</v>
      </c>
    </row>
    <row r="129" spans="1:4" x14ac:dyDescent="0.25">
      <c r="A129" s="4" t="s">
        <v>312</v>
      </c>
      <c r="B129" s="4" t="s">
        <v>1681</v>
      </c>
      <c r="C129" s="25">
        <v>2</v>
      </c>
    </row>
    <row r="130" spans="1:4" x14ac:dyDescent="0.25">
      <c r="A130" s="28"/>
      <c r="B130" s="28" t="s">
        <v>74</v>
      </c>
      <c r="C130" s="28">
        <f>SUM(C108:C129)</f>
        <v>328</v>
      </c>
      <c r="D130" s="28"/>
    </row>
    <row r="131" spans="1:4" ht="13.9" customHeight="1" x14ac:dyDescent="0.25"/>
    <row r="132" spans="1:4" ht="13.9" customHeight="1" x14ac:dyDescent="0.25">
      <c r="A132" s="28" t="s">
        <v>543</v>
      </c>
      <c r="B132" s="175" t="s">
        <v>1581</v>
      </c>
      <c r="C132" s="28">
        <v>118</v>
      </c>
      <c r="D132" s="30">
        <f>C132/328</f>
        <v>0.3597560975609756</v>
      </c>
    </row>
    <row r="133" spans="1:4" s="1" customFormat="1" ht="13.9" customHeight="1" x14ac:dyDescent="0.25">
      <c r="A133" s="28" t="s">
        <v>90</v>
      </c>
      <c r="B133" s="175" t="s">
        <v>1601</v>
      </c>
      <c r="C133" s="28">
        <v>62</v>
      </c>
      <c r="D133" s="30">
        <f t="shared" ref="D133:D137" si="2">C133/328</f>
        <v>0.18902439024390244</v>
      </c>
    </row>
    <row r="134" spans="1:4" x14ac:dyDescent="0.25">
      <c r="A134" s="28" t="s">
        <v>2009</v>
      </c>
      <c r="B134" s="175" t="s">
        <v>1657</v>
      </c>
      <c r="C134" s="28">
        <v>47</v>
      </c>
      <c r="D134" s="30">
        <f t="shared" si="2"/>
        <v>0.14329268292682926</v>
      </c>
    </row>
    <row r="135" spans="1:4" x14ac:dyDescent="0.25">
      <c r="A135" s="28" t="s">
        <v>630</v>
      </c>
      <c r="B135" s="175" t="s">
        <v>2011</v>
      </c>
      <c r="C135" s="28">
        <v>43</v>
      </c>
      <c r="D135" s="30">
        <f t="shared" si="2"/>
        <v>0.13109756097560976</v>
      </c>
    </row>
    <row r="136" spans="1:4" x14ac:dyDescent="0.25">
      <c r="A136" s="28" t="s">
        <v>30</v>
      </c>
      <c r="B136" s="175" t="s">
        <v>540</v>
      </c>
      <c r="C136" s="28">
        <v>42</v>
      </c>
      <c r="D136" s="30">
        <f t="shared" si="2"/>
        <v>0.12804878048780488</v>
      </c>
    </row>
    <row r="137" spans="1:4" x14ac:dyDescent="0.25">
      <c r="A137" s="28" t="s">
        <v>312</v>
      </c>
      <c r="B137" s="175" t="s">
        <v>1693</v>
      </c>
      <c r="C137" s="28">
        <v>16</v>
      </c>
      <c r="D137" s="30">
        <f t="shared" si="2"/>
        <v>4.878048780487805E-2</v>
      </c>
    </row>
    <row r="138" spans="1:4" x14ac:dyDescent="0.25">
      <c r="A138" s="28"/>
      <c r="B138" s="175"/>
      <c r="C138" s="28"/>
      <c r="D138" s="30"/>
    </row>
    <row r="139" spans="1:4" s="27" customFormat="1" x14ac:dyDescent="0.25">
      <c r="A139" s="25"/>
      <c r="B139" s="183" t="s">
        <v>1691</v>
      </c>
      <c r="C139" s="25"/>
      <c r="D139" s="25"/>
    </row>
    <row r="140" spans="1:4" x14ac:dyDescent="0.25">
      <c r="A140" s="4" t="s">
        <v>90</v>
      </c>
      <c r="B140" s="4" t="s">
        <v>1125</v>
      </c>
      <c r="C140" s="25">
        <v>19</v>
      </c>
    </row>
    <row r="141" spans="1:4" x14ac:dyDescent="0.25">
      <c r="A141" s="4" t="s">
        <v>90</v>
      </c>
      <c r="B141" s="4" t="s">
        <v>1590</v>
      </c>
      <c r="C141" s="25">
        <v>11</v>
      </c>
    </row>
    <row r="142" spans="1:4" x14ac:dyDescent="0.25">
      <c r="A142" s="4" t="s">
        <v>90</v>
      </c>
      <c r="B142" s="4" t="s">
        <v>1683</v>
      </c>
      <c r="C142" s="25">
        <v>11</v>
      </c>
    </row>
    <row r="143" spans="1:4" x14ac:dyDescent="0.25">
      <c r="A143" s="4" t="s">
        <v>90</v>
      </c>
      <c r="B143" s="4" t="s">
        <v>1539</v>
      </c>
      <c r="C143" s="25">
        <v>3</v>
      </c>
    </row>
    <row r="144" spans="1:4" x14ac:dyDescent="0.25">
      <c r="A144" s="4" t="s">
        <v>543</v>
      </c>
      <c r="B144" s="4" t="s">
        <v>1690</v>
      </c>
      <c r="C144" s="25">
        <v>32</v>
      </c>
    </row>
    <row r="145" spans="1:4" x14ac:dyDescent="0.25">
      <c r="A145" s="4" t="s">
        <v>543</v>
      </c>
      <c r="B145" s="4" t="s">
        <v>1094</v>
      </c>
      <c r="C145" s="25">
        <v>18</v>
      </c>
    </row>
    <row r="146" spans="1:4" x14ac:dyDescent="0.25">
      <c r="A146" s="4" t="s">
        <v>543</v>
      </c>
      <c r="B146" s="4" t="s">
        <v>1689</v>
      </c>
      <c r="C146" s="25">
        <v>17</v>
      </c>
    </row>
    <row r="147" spans="1:4" x14ac:dyDescent="0.25">
      <c r="A147" s="4" t="s">
        <v>543</v>
      </c>
      <c r="B147" s="4" t="s">
        <v>1688</v>
      </c>
      <c r="C147" s="25">
        <v>16</v>
      </c>
    </row>
    <row r="148" spans="1:4" x14ac:dyDescent="0.25">
      <c r="A148" s="4" t="s">
        <v>543</v>
      </c>
      <c r="B148" s="4" t="s">
        <v>1687</v>
      </c>
      <c r="C148" s="25">
        <v>16</v>
      </c>
    </row>
    <row r="149" spans="1:4" x14ac:dyDescent="0.25">
      <c r="A149" s="4" t="s">
        <v>543</v>
      </c>
      <c r="B149" s="4" t="s">
        <v>1667</v>
      </c>
      <c r="C149" s="25">
        <v>12</v>
      </c>
    </row>
    <row r="150" spans="1:4" x14ac:dyDescent="0.25">
      <c r="A150" s="4" t="s">
        <v>543</v>
      </c>
      <c r="B150" s="4" t="s">
        <v>1686</v>
      </c>
      <c r="C150" s="25">
        <v>12</v>
      </c>
    </row>
    <row r="151" spans="1:4" x14ac:dyDescent="0.25">
      <c r="A151" s="4" t="s">
        <v>543</v>
      </c>
      <c r="B151" s="4" t="s">
        <v>1685</v>
      </c>
      <c r="C151" s="25">
        <v>11</v>
      </c>
    </row>
    <row r="152" spans="1:4" x14ac:dyDescent="0.25">
      <c r="A152" s="4" t="s">
        <v>543</v>
      </c>
      <c r="B152" s="4" t="s">
        <v>329</v>
      </c>
      <c r="C152" s="25">
        <v>3</v>
      </c>
    </row>
    <row r="153" spans="1:4" x14ac:dyDescent="0.25">
      <c r="A153" s="4" t="s">
        <v>543</v>
      </c>
      <c r="B153" s="4" t="s">
        <v>1684</v>
      </c>
      <c r="C153" s="25">
        <v>1</v>
      </c>
    </row>
    <row r="154" spans="1:4" x14ac:dyDescent="0.25">
      <c r="A154" s="4" t="s">
        <v>2009</v>
      </c>
      <c r="B154" s="4" t="s">
        <v>1676</v>
      </c>
      <c r="C154" s="25">
        <v>1</v>
      </c>
    </row>
    <row r="155" spans="1:4" s="1" customFormat="1" x14ac:dyDescent="0.25">
      <c r="A155" s="4" t="s">
        <v>630</v>
      </c>
      <c r="B155" s="4" t="s">
        <v>1661</v>
      </c>
      <c r="C155" s="25">
        <v>56</v>
      </c>
      <c r="D155" s="4"/>
    </row>
    <row r="156" spans="1:4" x14ac:dyDescent="0.25">
      <c r="A156" s="4" t="s">
        <v>312</v>
      </c>
      <c r="B156" s="4" t="s">
        <v>1108</v>
      </c>
      <c r="C156" s="25">
        <v>17</v>
      </c>
    </row>
    <row r="157" spans="1:4" x14ac:dyDescent="0.25">
      <c r="A157" s="4" t="s">
        <v>312</v>
      </c>
      <c r="B157" s="4" t="s">
        <v>1155</v>
      </c>
      <c r="C157" s="25">
        <v>12</v>
      </c>
    </row>
    <row r="158" spans="1:4" s="1" customFormat="1" x14ac:dyDescent="0.25">
      <c r="A158" s="28"/>
      <c r="B158" s="28" t="s">
        <v>74</v>
      </c>
      <c r="C158" s="28">
        <f>SUM(C140:C157)</f>
        <v>268</v>
      </c>
      <c r="D158" s="28"/>
    </row>
    <row r="159" spans="1:4" s="1" customFormat="1" x14ac:dyDescent="0.25">
      <c r="A159" s="28"/>
      <c r="B159" s="28"/>
      <c r="C159" s="28"/>
      <c r="D159" s="28"/>
    </row>
    <row r="160" spans="1:4" x14ac:dyDescent="0.25">
      <c r="A160" s="28" t="s">
        <v>543</v>
      </c>
      <c r="B160" s="175" t="s">
        <v>1581</v>
      </c>
      <c r="C160" s="28">
        <v>138</v>
      </c>
      <c r="D160" s="30">
        <f>C160/268</f>
        <v>0.5149253731343284</v>
      </c>
    </row>
    <row r="161" spans="1:4" x14ac:dyDescent="0.25">
      <c r="A161" s="28" t="s">
        <v>630</v>
      </c>
      <c r="B161" s="175" t="s">
        <v>2011</v>
      </c>
      <c r="C161" s="28">
        <v>56</v>
      </c>
      <c r="D161" s="30">
        <f t="shared" ref="D161:D164" si="3">C161/268</f>
        <v>0.20895522388059701</v>
      </c>
    </row>
    <row r="162" spans="1:4" x14ac:dyDescent="0.25">
      <c r="A162" s="28" t="s">
        <v>312</v>
      </c>
      <c r="B162" s="175" t="s">
        <v>2021</v>
      </c>
      <c r="C162" s="28">
        <v>29</v>
      </c>
      <c r="D162" s="30">
        <f t="shared" si="3"/>
        <v>0.10820895522388059</v>
      </c>
    </row>
    <row r="163" spans="1:4" x14ac:dyDescent="0.25">
      <c r="A163" s="28" t="s">
        <v>90</v>
      </c>
      <c r="B163" s="175" t="s">
        <v>1601</v>
      </c>
      <c r="C163" s="28">
        <v>44</v>
      </c>
      <c r="D163" s="30">
        <f t="shared" si="3"/>
        <v>0.16417910447761194</v>
      </c>
    </row>
    <row r="164" spans="1:4" x14ac:dyDescent="0.25">
      <c r="A164" s="28" t="s">
        <v>2009</v>
      </c>
      <c r="B164" s="175" t="s">
        <v>1657</v>
      </c>
      <c r="C164" s="28">
        <v>1</v>
      </c>
      <c r="D164" s="30">
        <f t="shared" si="3"/>
        <v>3.7313432835820895E-3</v>
      </c>
    </row>
    <row r="165" spans="1:4" x14ac:dyDescent="0.25">
      <c r="A165" s="28"/>
      <c r="B165" s="28"/>
      <c r="C165" s="28"/>
      <c r="D165" s="28"/>
    </row>
    <row r="166" spans="1:4" ht="30" x14ac:dyDescent="0.25">
      <c r="B166" s="171" t="s">
        <v>1682</v>
      </c>
      <c r="C166" s="22"/>
      <c r="D166" s="22"/>
    </row>
    <row r="167" spans="1:4" x14ac:dyDescent="0.25">
      <c r="A167" s="4" t="s">
        <v>90</v>
      </c>
      <c r="B167" s="4" t="s">
        <v>1675</v>
      </c>
      <c r="C167" s="25">
        <v>29</v>
      </c>
    </row>
    <row r="168" spans="1:4" x14ac:dyDescent="0.25">
      <c r="A168" s="4" t="s">
        <v>90</v>
      </c>
      <c r="B168" s="4" t="s">
        <v>1125</v>
      </c>
      <c r="C168" s="25">
        <v>19</v>
      </c>
    </row>
    <row r="169" spans="1:4" x14ac:dyDescent="0.25">
      <c r="A169" s="4" t="s">
        <v>90</v>
      </c>
      <c r="B169" s="4" t="s">
        <v>1674</v>
      </c>
      <c r="C169" s="25">
        <v>17</v>
      </c>
    </row>
    <row r="170" spans="1:4" x14ac:dyDescent="0.25">
      <c r="A170" s="4" t="s">
        <v>90</v>
      </c>
      <c r="B170" s="4" t="s">
        <v>1089</v>
      </c>
      <c r="C170" s="25">
        <v>14</v>
      </c>
    </row>
    <row r="171" spans="1:4" x14ac:dyDescent="0.25">
      <c r="A171" s="4" t="s">
        <v>90</v>
      </c>
      <c r="B171" s="4" t="s">
        <v>1590</v>
      </c>
      <c r="C171" s="25">
        <v>11</v>
      </c>
    </row>
    <row r="172" spans="1:4" x14ac:dyDescent="0.25">
      <c r="A172" s="4" t="s">
        <v>90</v>
      </c>
      <c r="B172" s="4" t="s">
        <v>1673</v>
      </c>
      <c r="C172" s="25">
        <v>2</v>
      </c>
    </row>
    <row r="173" spans="1:4" x14ac:dyDescent="0.25">
      <c r="A173" s="4" t="s">
        <v>90</v>
      </c>
      <c r="B173" s="4" t="s">
        <v>1672</v>
      </c>
      <c r="C173" s="25">
        <v>2</v>
      </c>
    </row>
    <row r="174" spans="1:4" x14ac:dyDescent="0.25">
      <c r="A174" s="4" t="s">
        <v>543</v>
      </c>
      <c r="B174" s="4" t="s">
        <v>1094</v>
      </c>
      <c r="C174" s="25">
        <v>40</v>
      </c>
    </row>
    <row r="175" spans="1:4" x14ac:dyDescent="0.25">
      <c r="A175" s="4" t="s">
        <v>543</v>
      </c>
      <c r="B175" s="4" t="s">
        <v>854</v>
      </c>
      <c r="C175" s="25">
        <v>23</v>
      </c>
    </row>
    <row r="176" spans="1:4" x14ac:dyDescent="0.25">
      <c r="A176" s="4" t="s">
        <v>543</v>
      </c>
      <c r="B176" s="4" t="s">
        <v>854</v>
      </c>
      <c r="C176" s="25">
        <v>20</v>
      </c>
    </row>
    <row r="177" spans="1:4" s="1" customFormat="1" x14ac:dyDescent="0.25">
      <c r="A177" s="4" t="s">
        <v>543</v>
      </c>
      <c r="B177" s="4" t="s">
        <v>1678</v>
      </c>
      <c r="C177" s="25">
        <v>15</v>
      </c>
      <c r="D177" s="4"/>
    </row>
    <row r="178" spans="1:4" x14ac:dyDescent="0.25">
      <c r="A178" s="4" t="s">
        <v>543</v>
      </c>
      <c r="B178" s="4" t="s">
        <v>1677</v>
      </c>
      <c r="C178" s="25">
        <v>12</v>
      </c>
    </row>
    <row r="179" spans="1:4" x14ac:dyDescent="0.25">
      <c r="A179" s="4" t="s">
        <v>2009</v>
      </c>
      <c r="B179" s="4" t="s">
        <v>1495</v>
      </c>
      <c r="C179" s="25">
        <v>29</v>
      </c>
    </row>
    <row r="180" spans="1:4" x14ac:dyDescent="0.25">
      <c r="A180" s="4" t="s">
        <v>2009</v>
      </c>
      <c r="B180" s="4" t="s">
        <v>1676</v>
      </c>
      <c r="C180" s="25">
        <v>1</v>
      </c>
    </row>
    <row r="181" spans="1:4" x14ac:dyDescent="0.25">
      <c r="A181" s="4" t="s">
        <v>630</v>
      </c>
      <c r="B181" s="4" t="s">
        <v>1661</v>
      </c>
      <c r="C181" s="25">
        <v>46</v>
      </c>
    </row>
    <row r="182" spans="1:4" x14ac:dyDescent="0.25">
      <c r="A182" s="4" t="s">
        <v>312</v>
      </c>
      <c r="B182" s="4" t="s">
        <v>1108</v>
      </c>
      <c r="C182" s="25">
        <v>37</v>
      </c>
    </row>
    <row r="183" spans="1:4" x14ac:dyDescent="0.25">
      <c r="A183" s="4" t="s">
        <v>312</v>
      </c>
      <c r="B183" s="4" t="s">
        <v>1155</v>
      </c>
      <c r="C183" s="25">
        <v>29</v>
      </c>
    </row>
    <row r="184" spans="1:4" x14ac:dyDescent="0.25">
      <c r="A184" s="4" t="s">
        <v>312</v>
      </c>
      <c r="B184" s="4" t="s">
        <v>1681</v>
      </c>
      <c r="C184" s="25">
        <v>12</v>
      </c>
    </row>
    <row r="185" spans="1:4" x14ac:dyDescent="0.25">
      <c r="A185" s="4" t="s">
        <v>312</v>
      </c>
      <c r="B185" s="4" t="s">
        <v>1671</v>
      </c>
      <c r="C185" s="25">
        <v>11</v>
      </c>
    </row>
    <row r="186" spans="1:4" s="1" customFormat="1" x14ac:dyDescent="0.25">
      <c r="A186" s="4" t="s">
        <v>312</v>
      </c>
      <c r="B186" s="4" t="s">
        <v>1494</v>
      </c>
      <c r="C186" s="25">
        <v>7</v>
      </c>
      <c r="D186" s="4"/>
    </row>
    <row r="187" spans="1:4" x14ac:dyDescent="0.25">
      <c r="A187" s="4" t="s">
        <v>312</v>
      </c>
      <c r="B187" s="4" t="s">
        <v>1680</v>
      </c>
      <c r="C187" s="25">
        <v>5</v>
      </c>
    </row>
    <row r="188" spans="1:4" x14ac:dyDescent="0.25">
      <c r="A188" s="4" t="s">
        <v>312</v>
      </c>
      <c r="B188" s="4" t="s">
        <v>1679</v>
      </c>
      <c r="C188" s="25">
        <v>3</v>
      </c>
    </row>
    <row r="189" spans="1:4" x14ac:dyDescent="0.25">
      <c r="A189" s="28"/>
      <c r="B189" s="28" t="s">
        <v>74</v>
      </c>
      <c r="C189" s="28">
        <f>SUM(C167:C188)</f>
        <v>384</v>
      </c>
      <c r="D189" s="28"/>
    </row>
    <row r="190" spans="1:4" x14ac:dyDescent="0.25">
      <c r="A190" s="28"/>
      <c r="B190" s="28"/>
      <c r="C190" s="28"/>
      <c r="D190" s="28"/>
    </row>
    <row r="191" spans="1:4" x14ac:dyDescent="0.25">
      <c r="A191" s="28" t="s">
        <v>543</v>
      </c>
      <c r="B191" s="175" t="s">
        <v>542</v>
      </c>
      <c r="C191" s="28">
        <v>110</v>
      </c>
      <c r="D191" s="30">
        <f>C191/384</f>
        <v>0.28645833333333331</v>
      </c>
    </row>
    <row r="192" spans="1:4" x14ac:dyDescent="0.25">
      <c r="A192" s="28" t="s">
        <v>312</v>
      </c>
      <c r="B192" s="175" t="s">
        <v>2021</v>
      </c>
      <c r="C192" s="28">
        <v>104</v>
      </c>
      <c r="D192" s="30">
        <f t="shared" ref="D192:D195" si="4">C192/384</f>
        <v>0.27083333333333331</v>
      </c>
    </row>
    <row r="193" spans="1:4" x14ac:dyDescent="0.25">
      <c r="A193" s="28" t="s">
        <v>90</v>
      </c>
      <c r="B193" s="175" t="s">
        <v>1601</v>
      </c>
      <c r="C193" s="28">
        <v>94</v>
      </c>
      <c r="D193" s="30">
        <f t="shared" si="4"/>
        <v>0.24479166666666666</v>
      </c>
    </row>
    <row r="194" spans="1:4" x14ac:dyDescent="0.25">
      <c r="A194" s="28" t="s">
        <v>630</v>
      </c>
      <c r="B194" s="175" t="s">
        <v>2011</v>
      </c>
      <c r="C194" s="28">
        <v>46</v>
      </c>
      <c r="D194" s="30">
        <f t="shared" si="4"/>
        <v>0.11979166666666667</v>
      </c>
    </row>
    <row r="195" spans="1:4" x14ac:dyDescent="0.25">
      <c r="A195" s="28" t="s">
        <v>2009</v>
      </c>
      <c r="B195" s="175" t="s">
        <v>1657</v>
      </c>
      <c r="C195" s="28">
        <v>30</v>
      </c>
      <c r="D195" s="30">
        <f t="shared" si="4"/>
        <v>7.8125E-2</v>
      </c>
    </row>
    <row r="197" spans="1:4" x14ac:dyDescent="0.25">
      <c r="B197" s="165" t="s">
        <v>1670</v>
      </c>
    </row>
    <row r="198" spans="1:4" x14ac:dyDescent="0.25">
      <c r="A198" s="4" t="s">
        <v>90</v>
      </c>
      <c r="B198" s="4" t="s">
        <v>1663</v>
      </c>
      <c r="C198" s="25">
        <v>39</v>
      </c>
    </row>
    <row r="199" spans="1:4" x14ac:dyDescent="0.25">
      <c r="A199" s="4" t="s">
        <v>90</v>
      </c>
      <c r="B199" s="4" t="s">
        <v>1125</v>
      </c>
      <c r="C199" s="25">
        <v>21</v>
      </c>
    </row>
    <row r="200" spans="1:4" x14ac:dyDescent="0.25">
      <c r="A200" s="4" t="s">
        <v>90</v>
      </c>
      <c r="B200" s="4" t="s">
        <v>1662</v>
      </c>
      <c r="C200" s="25">
        <v>2</v>
      </c>
    </row>
    <row r="201" spans="1:4" x14ac:dyDescent="0.25">
      <c r="A201" s="4" t="s">
        <v>543</v>
      </c>
      <c r="B201" s="4" t="s">
        <v>1667</v>
      </c>
      <c r="C201" s="25">
        <v>23</v>
      </c>
    </row>
    <row r="202" spans="1:4" x14ac:dyDescent="0.25">
      <c r="A202" s="4" t="s">
        <v>543</v>
      </c>
      <c r="B202" s="4" t="s">
        <v>1094</v>
      </c>
      <c r="C202" s="25">
        <v>21</v>
      </c>
    </row>
    <row r="203" spans="1:4" x14ac:dyDescent="0.25">
      <c r="A203" s="4" t="s">
        <v>543</v>
      </c>
      <c r="B203" s="4" t="s">
        <v>1594</v>
      </c>
      <c r="C203" s="25">
        <v>16</v>
      </c>
    </row>
    <row r="204" spans="1:4" x14ac:dyDescent="0.25">
      <c r="A204" s="4" t="s">
        <v>543</v>
      </c>
      <c r="B204" s="4" t="s">
        <v>1666</v>
      </c>
      <c r="C204" s="25">
        <v>2</v>
      </c>
    </row>
    <row r="205" spans="1:4" x14ac:dyDescent="0.25">
      <c r="A205" s="4" t="s">
        <v>2009</v>
      </c>
      <c r="B205" s="4" t="s">
        <v>1495</v>
      </c>
      <c r="C205" s="25">
        <v>15</v>
      </c>
    </row>
    <row r="206" spans="1:4" x14ac:dyDescent="0.25">
      <c r="A206" s="4" t="s">
        <v>2009</v>
      </c>
      <c r="B206" s="4" t="s">
        <v>1305</v>
      </c>
      <c r="C206" s="25">
        <v>1</v>
      </c>
    </row>
    <row r="207" spans="1:4" x14ac:dyDescent="0.25">
      <c r="A207" s="4" t="s">
        <v>30</v>
      </c>
      <c r="B207" s="4" t="s">
        <v>1152</v>
      </c>
      <c r="C207" s="25">
        <v>22</v>
      </c>
    </row>
    <row r="208" spans="1:4" x14ac:dyDescent="0.25">
      <c r="A208" s="4" t="s">
        <v>30</v>
      </c>
      <c r="B208" s="4" t="s">
        <v>1665</v>
      </c>
      <c r="C208" s="25">
        <v>12</v>
      </c>
    </row>
    <row r="209" spans="1:4" x14ac:dyDescent="0.25">
      <c r="A209" s="4" t="s">
        <v>30</v>
      </c>
      <c r="B209" s="4" t="s">
        <v>1664</v>
      </c>
      <c r="C209" s="25">
        <v>11</v>
      </c>
    </row>
    <row r="210" spans="1:4" x14ac:dyDescent="0.25">
      <c r="A210" s="4" t="s">
        <v>630</v>
      </c>
      <c r="B210" s="4" t="s">
        <v>1661</v>
      </c>
      <c r="C210" s="25">
        <v>61</v>
      </c>
    </row>
    <row r="211" spans="1:4" x14ac:dyDescent="0.25">
      <c r="A211" s="4" t="s">
        <v>630</v>
      </c>
      <c r="B211" s="4" t="s">
        <v>1658</v>
      </c>
      <c r="C211" s="25">
        <v>11</v>
      </c>
    </row>
    <row r="212" spans="1:4" x14ac:dyDescent="0.25">
      <c r="A212" s="4" t="s">
        <v>312</v>
      </c>
      <c r="B212" s="4" t="s">
        <v>1660</v>
      </c>
      <c r="C212" s="25">
        <v>26</v>
      </c>
    </row>
    <row r="213" spans="1:4" x14ac:dyDescent="0.25">
      <c r="A213" s="4" t="s">
        <v>312</v>
      </c>
      <c r="B213" s="4" t="s">
        <v>1659</v>
      </c>
      <c r="C213" s="25">
        <v>21</v>
      </c>
    </row>
    <row r="214" spans="1:4" x14ac:dyDescent="0.25">
      <c r="A214" s="4" t="s">
        <v>312</v>
      </c>
      <c r="B214" s="4" t="s">
        <v>1153</v>
      </c>
      <c r="C214" s="25">
        <v>19</v>
      </c>
    </row>
    <row r="215" spans="1:4" x14ac:dyDescent="0.25">
      <c r="A215" s="4" t="s">
        <v>312</v>
      </c>
      <c r="B215" s="4" t="s">
        <v>1108</v>
      </c>
      <c r="C215" s="25">
        <v>18</v>
      </c>
    </row>
    <row r="216" spans="1:4" x14ac:dyDescent="0.25">
      <c r="A216" s="4" t="s">
        <v>312</v>
      </c>
      <c r="B216" s="4" t="s">
        <v>1669</v>
      </c>
      <c r="C216" s="25">
        <v>11</v>
      </c>
    </row>
    <row r="217" spans="1:4" x14ac:dyDescent="0.25">
      <c r="A217" s="4" t="s">
        <v>312</v>
      </c>
      <c r="B217" s="4" t="s">
        <v>1668</v>
      </c>
      <c r="C217" s="25">
        <v>11</v>
      </c>
    </row>
    <row r="218" spans="1:4" x14ac:dyDescent="0.25">
      <c r="A218" s="4" t="s">
        <v>312</v>
      </c>
      <c r="B218" s="4" t="s">
        <v>1155</v>
      </c>
      <c r="C218" s="25">
        <v>11</v>
      </c>
    </row>
    <row r="219" spans="1:4" x14ac:dyDescent="0.25">
      <c r="A219" s="4" t="s">
        <v>312</v>
      </c>
      <c r="B219" s="4" t="s">
        <v>1668</v>
      </c>
      <c r="C219" s="25">
        <v>11</v>
      </c>
    </row>
    <row r="220" spans="1:4" x14ac:dyDescent="0.25">
      <c r="A220" s="28"/>
      <c r="B220" s="28" t="s">
        <v>74</v>
      </c>
      <c r="C220" s="28">
        <f>SUM(C198:C219)</f>
        <v>385</v>
      </c>
      <c r="D220" s="28"/>
    </row>
    <row r="221" spans="1:4" x14ac:dyDescent="0.25">
      <c r="A221" s="28"/>
      <c r="B221" s="28"/>
      <c r="C221" s="28"/>
      <c r="D221" s="28"/>
    </row>
    <row r="222" spans="1:4" x14ac:dyDescent="0.25">
      <c r="A222" s="28" t="s">
        <v>312</v>
      </c>
      <c r="B222" s="175" t="s">
        <v>2021</v>
      </c>
      <c r="C222" s="28">
        <v>128</v>
      </c>
      <c r="D222" s="30">
        <f>C222/385</f>
        <v>0.33246753246753247</v>
      </c>
    </row>
    <row r="223" spans="1:4" x14ac:dyDescent="0.25">
      <c r="A223" s="28" t="s">
        <v>630</v>
      </c>
      <c r="B223" s="175" t="s">
        <v>2011</v>
      </c>
      <c r="C223" s="28">
        <v>72</v>
      </c>
      <c r="D223" s="30">
        <f t="shared" ref="D223:D227" si="5">C223/385</f>
        <v>0.18701298701298702</v>
      </c>
    </row>
    <row r="224" spans="1:4" x14ac:dyDescent="0.25">
      <c r="A224" s="28" t="s">
        <v>543</v>
      </c>
      <c r="B224" s="175" t="s">
        <v>542</v>
      </c>
      <c r="C224" s="28">
        <v>62</v>
      </c>
      <c r="D224" s="30">
        <f t="shared" si="5"/>
        <v>0.16103896103896104</v>
      </c>
    </row>
    <row r="225" spans="1:4" x14ac:dyDescent="0.25">
      <c r="A225" s="28" t="s">
        <v>90</v>
      </c>
      <c r="B225" s="175" t="s">
        <v>1601</v>
      </c>
      <c r="C225" s="28">
        <v>62</v>
      </c>
      <c r="D225" s="30">
        <f t="shared" si="5"/>
        <v>0.16103896103896104</v>
      </c>
    </row>
    <row r="226" spans="1:4" x14ac:dyDescent="0.25">
      <c r="A226" s="28" t="s">
        <v>30</v>
      </c>
      <c r="B226" s="175" t="s">
        <v>540</v>
      </c>
      <c r="C226" s="28">
        <v>45</v>
      </c>
      <c r="D226" s="30">
        <f t="shared" si="5"/>
        <v>0.11688311688311688</v>
      </c>
    </row>
    <row r="227" spans="1:4" x14ac:dyDescent="0.25">
      <c r="A227" s="28" t="s">
        <v>2009</v>
      </c>
      <c r="B227" s="175" t="s">
        <v>1657</v>
      </c>
      <c r="C227" s="28">
        <v>16</v>
      </c>
      <c r="D227" s="30">
        <f t="shared" si="5"/>
        <v>4.1558441558441558E-2</v>
      </c>
    </row>
  </sheetData>
  <sortState ref="A222:D227">
    <sortCondition descending="1" ref="C222"/>
  </sortState>
  <conditionalFormatting sqref="C4:C34">
    <cfRule type="colorScale" priority="7">
      <colorScale>
        <cfvo type="min"/>
        <cfvo type="max"/>
        <color rgb="FFFCFCFF"/>
        <color rgb="FF63BE7B"/>
      </colorScale>
    </cfRule>
  </conditionalFormatting>
  <conditionalFormatting sqref="C76:C95">
    <cfRule type="colorScale" priority="5">
      <colorScale>
        <cfvo type="min"/>
        <cfvo type="max"/>
        <color rgb="FFFCFCFF"/>
        <color rgb="FF63BE7B"/>
      </colorScale>
    </cfRule>
  </conditionalFormatting>
  <conditionalFormatting sqref="C108:C129">
    <cfRule type="colorScale" priority="4">
      <colorScale>
        <cfvo type="min"/>
        <cfvo type="max"/>
        <color rgb="FFFCFCFF"/>
        <color rgb="FF63BE7B"/>
      </colorScale>
    </cfRule>
  </conditionalFormatting>
  <conditionalFormatting sqref="C140:C157">
    <cfRule type="colorScale" priority="3">
      <colorScale>
        <cfvo type="min"/>
        <cfvo type="max"/>
        <color rgb="FFFCFCFF"/>
        <color rgb="FF63BE7B"/>
      </colorScale>
    </cfRule>
  </conditionalFormatting>
  <conditionalFormatting sqref="C167:C188">
    <cfRule type="colorScale" priority="2">
      <colorScale>
        <cfvo type="min"/>
        <cfvo type="max"/>
        <color rgb="FFFCFCFF"/>
        <color rgb="FF63BE7B"/>
      </colorScale>
    </cfRule>
  </conditionalFormatting>
  <conditionalFormatting sqref="C198:C219">
    <cfRule type="colorScale" priority="1">
      <colorScale>
        <cfvo type="min"/>
        <cfvo type="max"/>
        <color rgb="FFFCFCFF"/>
        <color rgb="FF63BE7B"/>
      </colorScale>
    </cfRule>
  </conditionalFormatting>
  <conditionalFormatting sqref="C47:C65">
    <cfRule type="colorScale" priority="8">
      <colorScale>
        <cfvo type="min"/>
        <cfvo type="max"/>
        <color rgb="FFFCFCFF"/>
        <color rgb="FF63BE7B"/>
      </colorScale>
    </cfRule>
  </conditionalFormatting>
  <printOptions headings="1" gridLines="1"/>
  <pageMargins left="0.25" right="0.25" top="0.75" bottom="0.75" header="0.3" footer="0.3"/>
  <pageSetup orientation="portrait" horizontalDpi="360" verticalDpi="360" r:id="rId1"/>
  <headerFooter>
    <oddHeader>&amp;C&amp;"-,Bold"Sección III</oddHeader>
  </headerFooter>
  <rowBreaks count="6" manualBreakCount="6">
    <brk id="44" max="16383" man="1"/>
    <brk id="73" max="16383" man="1"/>
    <brk id="106" max="16383" man="1"/>
    <brk id="138" max="16383" man="1"/>
    <brk id="165" max="16383" man="1"/>
    <brk id="196"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P227"/>
  <sheetViews>
    <sheetView zoomScaleNormal="100" workbookViewId="0">
      <pane ySplit="2" topLeftCell="A3" activePane="bottomLeft" state="frozen"/>
      <selection pane="bottomLeft" activeCell="P28" sqref="P28"/>
    </sheetView>
  </sheetViews>
  <sheetFormatPr defaultRowHeight="15" x14ac:dyDescent="0.25"/>
  <cols>
    <col min="1" max="1" width="3.7109375" style="4" customWidth="1"/>
    <col min="2" max="2" width="72.85546875" style="4" customWidth="1"/>
    <col min="3" max="3" width="7" style="4" customWidth="1"/>
    <col min="4" max="4" width="7.28515625" style="4" customWidth="1"/>
    <col min="5" max="5" width="15.42578125" customWidth="1"/>
    <col min="14" max="14" width="20.85546875" bestFit="1" customWidth="1"/>
  </cols>
  <sheetData>
    <row r="1" spans="1:16" x14ac:dyDescent="0.25">
      <c r="B1" s="1" t="s">
        <v>2000</v>
      </c>
    </row>
    <row r="2" spans="1:16" x14ac:dyDescent="0.25">
      <c r="B2" s="165" t="s">
        <v>1999</v>
      </c>
      <c r="C2" s="181" t="s">
        <v>1927</v>
      </c>
      <c r="D2" s="181"/>
      <c r="E2" s="182"/>
      <c r="F2" s="182"/>
    </row>
    <row r="3" spans="1:16" x14ac:dyDescent="0.25">
      <c r="B3" s="165" t="s">
        <v>1727</v>
      </c>
    </row>
    <row r="4" spans="1:16" x14ac:dyDescent="0.25">
      <c r="A4" s="4" t="s">
        <v>90</v>
      </c>
      <c r="B4" s="4" t="s">
        <v>1717</v>
      </c>
      <c r="C4" s="25">
        <v>39</v>
      </c>
      <c r="E4" t="s">
        <v>1694</v>
      </c>
      <c r="F4" t="s">
        <v>854</v>
      </c>
      <c r="G4" t="s">
        <v>2022</v>
      </c>
      <c r="H4" t="s">
        <v>1936</v>
      </c>
      <c r="I4" t="s">
        <v>1928</v>
      </c>
      <c r="J4" t="s">
        <v>1929</v>
      </c>
      <c r="K4" t="s">
        <v>381</v>
      </c>
      <c r="N4" t="s">
        <v>854</v>
      </c>
      <c r="O4" s="28"/>
      <c r="P4" s="30"/>
    </row>
    <row r="5" spans="1:16" x14ac:dyDescent="0.25">
      <c r="A5" s="4" t="s">
        <v>90</v>
      </c>
      <c r="B5" s="4" t="s">
        <v>1125</v>
      </c>
      <c r="C5" s="25">
        <v>14</v>
      </c>
      <c r="E5" t="s">
        <v>1935</v>
      </c>
      <c r="F5">
        <v>16.100000000000001</v>
      </c>
      <c r="G5">
        <v>33.200000000000003</v>
      </c>
      <c r="H5">
        <v>4.2</v>
      </c>
      <c r="I5">
        <v>11.7</v>
      </c>
      <c r="J5">
        <v>16.100000000000001</v>
      </c>
      <c r="K5">
        <v>18.7</v>
      </c>
      <c r="N5">
        <v>16.100000000000001</v>
      </c>
      <c r="O5" s="28"/>
      <c r="P5" s="30"/>
    </row>
    <row r="6" spans="1:16" x14ac:dyDescent="0.25">
      <c r="A6" s="4" t="s">
        <v>543</v>
      </c>
      <c r="B6" s="4" t="s">
        <v>854</v>
      </c>
      <c r="C6" s="25">
        <v>28</v>
      </c>
      <c r="E6" t="s">
        <v>1934</v>
      </c>
      <c r="F6">
        <v>28.6</v>
      </c>
      <c r="G6">
        <v>27.1</v>
      </c>
      <c r="H6">
        <v>7.8</v>
      </c>
      <c r="I6">
        <v>0</v>
      </c>
      <c r="J6">
        <v>24.5</v>
      </c>
      <c r="K6">
        <v>12</v>
      </c>
      <c r="N6">
        <v>28.6</v>
      </c>
      <c r="O6" s="28"/>
      <c r="P6" s="30"/>
    </row>
    <row r="7" spans="1:16" x14ac:dyDescent="0.25">
      <c r="A7" s="4" t="s">
        <v>543</v>
      </c>
      <c r="B7" s="4" t="s">
        <v>1725</v>
      </c>
      <c r="C7" s="25">
        <v>19</v>
      </c>
      <c r="E7" t="s">
        <v>1687</v>
      </c>
      <c r="F7">
        <v>51.5</v>
      </c>
      <c r="G7">
        <v>10.8</v>
      </c>
      <c r="H7">
        <v>0.4</v>
      </c>
      <c r="I7">
        <v>0</v>
      </c>
      <c r="J7">
        <v>16.399999999999999</v>
      </c>
      <c r="K7">
        <v>20.9</v>
      </c>
      <c r="N7">
        <v>51.5</v>
      </c>
      <c r="O7" s="28"/>
      <c r="P7" s="30"/>
    </row>
    <row r="8" spans="1:16" x14ac:dyDescent="0.25">
      <c r="A8" s="4" t="s">
        <v>543</v>
      </c>
      <c r="B8" s="4" t="s">
        <v>1090</v>
      </c>
      <c r="C8" s="25">
        <v>19</v>
      </c>
      <c r="E8" t="s">
        <v>1933</v>
      </c>
      <c r="F8">
        <v>36</v>
      </c>
      <c r="G8">
        <v>4.9000000000000004</v>
      </c>
      <c r="H8">
        <v>14.3</v>
      </c>
      <c r="I8">
        <v>12.8</v>
      </c>
      <c r="J8">
        <v>18.899999999999999</v>
      </c>
      <c r="K8">
        <v>13.1</v>
      </c>
      <c r="N8">
        <v>36</v>
      </c>
      <c r="O8" s="28"/>
      <c r="P8" s="30"/>
    </row>
    <row r="9" spans="1:16" x14ac:dyDescent="0.25">
      <c r="A9" s="4" t="s">
        <v>543</v>
      </c>
      <c r="B9" s="4" t="s">
        <v>72</v>
      </c>
      <c r="C9" s="25">
        <v>17</v>
      </c>
      <c r="E9" t="s">
        <v>1932</v>
      </c>
      <c r="F9">
        <v>47.7</v>
      </c>
      <c r="G9">
        <v>12.3</v>
      </c>
      <c r="H9">
        <v>8.6999999999999993</v>
      </c>
      <c r="I9">
        <v>7.4</v>
      </c>
      <c r="J9">
        <v>11</v>
      </c>
      <c r="K9">
        <v>12.9</v>
      </c>
      <c r="N9">
        <v>47.7</v>
      </c>
      <c r="O9" s="28"/>
      <c r="P9" s="30"/>
    </row>
    <row r="10" spans="1:16" x14ac:dyDescent="0.25">
      <c r="A10" s="4" t="s">
        <v>543</v>
      </c>
      <c r="B10" s="4" t="s">
        <v>1724</v>
      </c>
      <c r="C10" s="25">
        <v>15</v>
      </c>
      <c r="E10" t="s">
        <v>1931</v>
      </c>
      <c r="F10">
        <v>50.8</v>
      </c>
      <c r="G10">
        <v>11.7</v>
      </c>
      <c r="H10">
        <v>9.1</v>
      </c>
      <c r="I10">
        <v>8.8000000000000007</v>
      </c>
      <c r="J10">
        <v>9.8000000000000007</v>
      </c>
      <c r="K10">
        <v>9.8000000000000007</v>
      </c>
      <c r="N10">
        <v>50.8</v>
      </c>
      <c r="O10" s="28"/>
      <c r="P10" s="30"/>
    </row>
    <row r="11" spans="1:16" x14ac:dyDescent="0.25">
      <c r="A11" s="4" t="s">
        <v>543</v>
      </c>
      <c r="B11" s="4" t="s">
        <v>1686</v>
      </c>
      <c r="C11" s="25">
        <v>13</v>
      </c>
      <c r="E11" t="s">
        <v>1930</v>
      </c>
      <c r="F11">
        <v>26.3</v>
      </c>
      <c r="G11">
        <v>15.5</v>
      </c>
      <c r="H11">
        <v>15.9</v>
      </c>
      <c r="I11">
        <v>26.5</v>
      </c>
      <c r="J11">
        <v>10</v>
      </c>
      <c r="K11">
        <v>5.9</v>
      </c>
      <c r="N11">
        <v>26.3</v>
      </c>
    </row>
    <row r="12" spans="1:16" x14ac:dyDescent="0.25">
      <c r="A12" s="4" t="s">
        <v>543</v>
      </c>
      <c r="B12" s="4" t="s">
        <v>1405</v>
      </c>
      <c r="C12" s="25">
        <v>13</v>
      </c>
    </row>
    <row r="13" spans="1:16" x14ac:dyDescent="0.25">
      <c r="A13" s="4" t="s">
        <v>543</v>
      </c>
      <c r="B13" s="4" t="s">
        <v>1723</v>
      </c>
      <c r="C13" s="25">
        <v>12</v>
      </c>
    </row>
    <row r="14" spans="1:16" x14ac:dyDescent="0.25">
      <c r="A14" s="4" t="s">
        <v>543</v>
      </c>
      <c r="B14" s="176" t="s">
        <v>1711</v>
      </c>
      <c r="C14" s="25">
        <v>2</v>
      </c>
    </row>
    <row r="15" spans="1:16" x14ac:dyDescent="0.25">
      <c r="A15" s="4" t="s">
        <v>543</v>
      </c>
      <c r="B15" s="176" t="s">
        <v>1722</v>
      </c>
      <c r="C15" s="25">
        <v>1</v>
      </c>
    </row>
    <row r="16" spans="1:16" x14ac:dyDescent="0.25">
      <c r="A16" s="4" t="s">
        <v>2009</v>
      </c>
      <c r="B16" s="4" t="s">
        <v>1087</v>
      </c>
      <c r="C16" s="25">
        <v>41</v>
      </c>
    </row>
    <row r="17" spans="1:3" x14ac:dyDescent="0.25">
      <c r="A17" s="4" t="s">
        <v>2009</v>
      </c>
      <c r="B17" s="4" t="s">
        <v>1085</v>
      </c>
      <c r="C17" s="25">
        <v>17</v>
      </c>
    </row>
    <row r="18" spans="1:3" x14ac:dyDescent="0.25">
      <c r="A18" s="4" t="s">
        <v>2009</v>
      </c>
      <c r="B18" s="4" t="s">
        <v>1495</v>
      </c>
      <c r="C18" s="25">
        <v>15</v>
      </c>
    </row>
    <row r="19" spans="1:3" x14ac:dyDescent="0.25">
      <c r="A19" s="4" t="s">
        <v>2009</v>
      </c>
      <c r="B19" s="176">
        <v>911</v>
      </c>
      <c r="C19" s="25">
        <v>11</v>
      </c>
    </row>
    <row r="20" spans="1:3" x14ac:dyDescent="0.25">
      <c r="A20" s="4" t="s">
        <v>30</v>
      </c>
      <c r="B20" s="4" t="s">
        <v>1163</v>
      </c>
      <c r="C20" s="25">
        <v>38</v>
      </c>
    </row>
    <row r="21" spans="1:3" x14ac:dyDescent="0.25">
      <c r="A21" s="4" t="s">
        <v>30</v>
      </c>
      <c r="B21" s="4" t="s">
        <v>1721</v>
      </c>
      <c r="C21" s="25">
        <v>32</v>
      </c>
    </row>
    <row r="22" spans="1:3" x14ac:dyDescent="0.25">
      <c r="A22" s="4" t="s">
        <v>30</v>
      </c>
      <c r="B22" s="4" t="s">
        <v>1175</v>
      </c>
      <c r="C22" s="25">
        <v>22</v>
      </c>
    </row>
    <row r="23" spans="1:3" x14ac:dyDescent="0.25">
      <c r="A23" s="4" t="s">
        <v>30</v>
      </c>
      <c r="B23" s="4" t="s">
        <v>1077</v>
      </c>
      <c r="C23" s="25">
        <v>15</v>
      </c>
    </row>
    <row r="24" spans="1:3" x14ac:dyDescent="0.25">
      <c r="A24" s="4" t="s">
        <v>30</v>
      </c>
      <c r="B24" s="4" t="s">
        <v>1720</v>
      </c>
      <c r="C24" s="25">
        <v>13</v>
      </c>
    </row>
    <row r="25" spans="1:3" x14ac:dyDescent="0.25">
      <c r="A25" s="4" t="s">
        <v>30</v>
      </c>
      <c r="B25" s="4" t="s">
        <v>1719</v>
      </c>
      <c r="C25" s="25">
        <v>13</v>
      </c>
    </row>
    <row r="26" spans="1:3" x14ac:dyDescent="0.25">
      <c r="A26" s="4" t="s">
        <v>30</v>
      </c>
      <c r="B26" s="176" t="s">
        <v>1718</v>
      </c>
      <c r="C26" s="25">
        <v>7</v>
      </c>
    </row>
    <row r="27" spans="1:3" x14ac:dyDescent="0.25">
      <c r="A27" s="4" t="s">
        <v>630</v>
      </c>
      <c r="B27" s="4" t="s">
        <v>1661</v>
      </c>
      <c r="C27" s="25">
        <v>31</v>
      </c>
    </row>
    <row r="28" spans="1:3" x14ac:dyDescent="0.25">
      <c r="A28" s="4" t="s">
        <v>312</v>
      </c>
      <c r="B28" s="4" t="s">
        <v>1726</v>
      </c>
      <c r="C28" s="25">
        <v>17</v>
      </c>
    </row>
    <row r="29" spans="1:3" x14ac:dyDescent="0.25">
      <c r="A29" s="4" t="s">
        <v>312</v>
      </c>
      <c r="B29" s="4" t="s">
        <v>1155</v>
      </c>
      <c r="C29" s="25">
        <v>14</v>
      </c>
    </row>
    <row r="30" spans="1:3" x14ac:dyDescent="0.25">
      <c r="A30" s="4" t="s">
        <v>312</v>
      </c>
      <c r="B30" s="4" t="s">
        <v>1714</v>
      </c>
      <c r="C30" s="25">
        <v>13</v>
      </c>
    </row>
    <row r="31" spans="1:3" x14ac:dyDescent="0.25">
      <c r="A31" s="4" t="s">
        <v>312</v>
      </c>
      <c r="B31" s="4" t="s">
        <v>1108</v>
      </c>
      <c r="C31" s="25">
        <v>12</v>
      </c>
    </row>
    <row r="32" spans="1:3" x14ac:dyDescent="0.25">
      <c r="A32" s="4" t="s">
        <v>312</v>
      </c>
      <c r="B32" s="4" t="s">
        <v>1662</v>
      </c>
      <c r="C32" s="25">
        <v>11</v>
      </c>
    </row>
    <row r="33" spans="1:4" x14ac:dyDescent="0.25">
      <c r="A33" s="4" t="s">
        <v>312</v>
      </c>
      <c r="B33" s="176" t="s">
        <v>2017</v>
      </c>
      <c r="C33" s="25">
        <v>11</v>
      </c>
    </row>
    <row r="34" spans="1:4" x14ac:dyDescent="0.25">
      <c r="A34" s="4" t="s">
        <v>312</v>
      </c>
      <c r="B34" s="176" t="s">
        <v>1376</v>
      </c>
      <c r="C34" s="25">
        <v>4</v>
      </c>
    </row>
    <row r="35" spans="1:4" s="1" customFormat="1" x14ac:dyDescent="0.25">
      <c r="A35" s="28"/>
      <c r="B35" s="175" t="s">
        <v>74</v>
      </c>
      <c r="C35" s="28">
        <f>SUM(C4:C34)</f>
        <v>529</v>
      </c>
      <c r="D35" s="28"/>
    </row>
    <row r="36" spans="1:4" s="1" customFormat="1" x14ac:dyDescent="0.25">
      <c r="A36" s="28"/>
      <c r="B36" s="175"/>
      <c r="C36" s="28"/>
      <c r="D36" s="28"/>
    </row>
    <row r="37" spans="1:4" s="1" customFormat="1" x14ac:dyDescent="0.25">
      <c r="A37" s="28" t="s">
        <v>30</v>
      </c>
      <c r="B37" s="175" t="s">
        <v>1716</v>
      </c>
      <c r="C37" s="28">
        <v>140</v>
      </c>
      <c r="D37" s="30">
        <f>C37/529</f>
        <v>0.26465028355387521</v>
      </c>
    </row>
    <row r="38" spans="1:4" s="1" customFormat="1" x14ac:dyDescent="0.25">
      <c r="A38" s="28" t="s">
        <v>543</v>
      </c>
      <c r="B38" s="175" t="s">
        <v>1581</v>
      </c>
      <c r="C38" s="28">
        <v>139</v>
      </c>
      <c r="D38" s="30">
        <f t="shared" ref="D38:D42" si="0">C38/529</f>
        <v>0.26275992438563328</v>
      </c>
    </row>
    <row r="39" spans="1:4" s="1" customFormat="1" x14ac:dyDescent="0.25">
      <c r="A39" s="28" t="s">
        <v>2009</v>
      </c>
      <c r="B39" s="175" t="s">
        <v>1657</v>
      </c>
      <c r="C39" s="28">
        <v>84</v>
      </c>
      <c r="D39" s="30">
        <f t="shared" si="0"/>
        <v>0.15879017013232513</v>
      </c>
    </row>
    <row r="40" spans="1:4" s="1" customFormat="1" x14ac:dyDescent="0.25">
      <c r="A40" s="28" t="s">
        <v>312</v>
      </c>
      <c r="B40" s="175" t="s">
        <v>1693</v>
      </c>
      <c r="C40" s="28">
        <v>82</v>
      </c>
      <c r="D40" s="30">
        <f t="shared" si="0"/>
        <v>0.15500945179584122</v>
      </c>
    </row>
    <row r="41" spans="1:4" s="1" customFormat="1" x14ac:dyDescent="0.25">
      <c r="A41" s="28" t="s">
        <v>90</v>
      </c>
      <c r="B41" s="175" t="s">
        <v>1601</v>
      </c>
      <c r="C41" s="28">
        <v>53</v>
      </c>
      <c r="D41" s="30">
        <f t="shared" si="0"/>
        <v>0.1001890359168242</v>
      </c>
    </row>
    <row r="42" spans="1:4" s="1" customFormat="1" x14ac:dyDescent="0.25">
      <c r="A42" s="28" t="s">
        <v>630</v>
      </c>
      <c r="B42" s="175" t="s">
        <v>2011</v>
      </c>
      <c r="C42" s="28">
        <v>31</v>
      </c>
      <c r="D42" s="30">
        <f t="shared" si="0"/>
        <v>5.8601134215500943E-2</v>
      </c>
    </row>
    <row r="43" spans="1:4" s="1" customFormat="1" x14ac:dyDescent="0.25">
      <c r="A43" s="28"/>
      <c r="B43" s="175"/>
      <c r="C43" s="28"/>
      <c r="D43" s="30"/>
    </row>
    <row r="44" spans="1:4" s="1" customFormat="1" x14ac:dyDescent="0.25">
      <c r="A44" s="28"/>
      <c r="B44" s="175"/>
      <c r="C44" s="28"/>
      <c r="D44" s="30"/>
    </row>
    <row r="45" spans="1:4" s="1" customFormat="1" x14ac:dyDescent="0.25">
      <c r="A45" s="28"/>
      <c r="B45" s="175"/>
      <c r="C45" s="28"/>
      <c r="D45" s="28"/>
    </row>
    <row r="46" spans="1:4" x14ac:dyDescent="0.25">
      <c r="B46" s="165" t="s">
        <v>1715</v>
      </c>
    </row>
    <row r="47" spans="1:4" x14ac:dyDescent="0.25">
      <c r="A47" s="4" t="s">
        <v>312</v>
      </c>
      <c r="B47" s="4" t="s">
        <v>1108</v>
      </c>
      <c r="C47" s="25">
        <v>18</v>
      </c>
    </row>
    <row r="48" spans="1:4" x14ac:dyDescent="0.25">
      <c r="A48" s="4" t="s">
        <v>312</v>
      </c>
      <c r="B48" s="4" t="s">
        <v>1376</v>
      </c>
      <c r="C48" s="25">
        <v>13</v>
      </c>
    </row>
    <row r="49" spans="1:3" x14ac:dyDescent="0.25">
      <c r="A49" s="4" t="s">
        <v>312</v>
      </c>
      <c r="B49" s="4" t="s">
        <v>1714</v>
      </c>
      <c r="C49" s="25">
        <v>6</v>
      </c>
    </row>
    <row r="50" spans="1:3" x14ac:dyDescent="0.25">
      <c r="A50" s="4" t="s">
        <v>543</v>
      </c>
      <c r="B50" s="4" t="s">
        <v>1690</v>
      </c>
      <c r="C50" s="25">
        <v>52</v>
      </c>
    </row>
    <row r="51" spans="1:3" x14ac:dyDescent="0.25">
      <c r="A51" s="4" t="s">
        <v>543</v>
      </c>
      <c r="B51" s="4" t="s">
        <v>1713</v>
      </c>
      <c r="C51" s="25">
        <v>25</v>
      </c>
    </row>
    <row r="52" spans="1:3" x14ac:dyDescent="0.25">
      <c r="A52" s="4" t="s">
        <v>543</v>
      </c>
      <c r="B52" s="4" t="s">
        <v>332</v>
      </c>
      <c r="C52" s="25">
        <v>19</v>
      </c>
    </row>
    <row r="53" spans="1:3" x14ac:dyDescent="0.25">
      <c r="A53" s="4" t="s">
        <v>543</v>
      </c>
      <c r="B53" s="4" t="s">
        <v>1686</v>
      </c>
      <c r="C53" s="25">
        <v>18</v>
      </c>
    </row>
    <row r="54" spans="1:3" x14ac:dyDescent="0.25">
      <c r="A54" s="4" t="s">
        <v>543</v>
      </c>
      <c r="B54" s="4" t="s">
        <v>72</v>
      </c>
      <c r="C54" s="25">
        <v>17</v>
      </c>
    </row>
    <row r="55" spans="1:3" x14ac:dyDescent="0.25">
      <c r="A55" s="4" t="s">
        <v>543</v>
      </c>
      <c r="B55" s="4" t="s">
        <v>1712</v>
      </c>
      <c r="C55" s="25">
        <v>15</v>
      </c>
    </row>
    <row r="56" spans="1:3" x14ac:dyDescent="0.25">
      <c r="A56" s="4" t="s">
        <v>543</v>
      </c>
      <c r="B56" s="4" t="s">
        <v>1090</v>
      </c>
      <c r="C56" s="25">
        <v>11</v>
      </c>
    </row>
    <row r="57" spans="1:3" x14ac:dyDescent="0.25">
      <c r="A57" s="4" t="s">
        <v>543</v>
      </c>
      <c r="B57" s="4" t="s">
        <v>1711</v>
      </c>
      <c r="C57" s="25">
        <v>2</v>
      </c>
    </row>
    <row r="58" spans="1:3" x14ac:dyDescent="0.25">
      <c r="A58" s="4" t="s">
        <v>543</v>
      </c>
      <c r="B58" s="4" t="s">
        <v>1710</v>
      </c>
      <c r="C58" s="25">
        <v>2</v>
      </c>
    </row>
    <row r="59" spans="1:3" x14ac:dyDescent="0.25">
      <c r="A59" s="4" t="s">
        <v>2009</v>
      </c>
      <c r="B59" s="4" t="s">
        <v>1119</v>
      </c>
      <c r="C59" s="25">
        <v>17</v>
      </c>
    </row>
    <row r="60" spans="1:3" x14ac:dyDescent="0.25">
      <c r="A60" s="4" t="s">
        <v>2009</v>
      </c>
      <c r="B60" s="4" t="s">
        <v>1587</v>
      </c>
      <c r="C60" s="25">
        <v>12</v>
      </c>
    </row>
    <row r="61" spans="1:3" x14ac:dyDescent="0.25">
      <c r="A61" s="4" t="s">
        <v>30</v>
      </c>
      <c r="B61" s="4" t="s">
        <v>1163</v>
      </c>
      <c r="C61" s="25">
        <v>14</v>
      </c>
    </row>
    <row r="62" spans="1:3" x14ac:dyDescent="0.25">
      <c r="A62" s="4" t="s">
        <v>30</v>
      </c>
      <c r="B62" s="4" t="s">
        <v>1709</v>
      </c>
      <c r="C62" s="25">
        <v>14</v>
      </c>
    </row>
    <row r="63" spans="1:3" x14ac:dyDescent="0.25">
      <c r="A63" s="4" t="s">
        <v>90</v>
      </c>
      <c r="B63" s="4" t="s">
        <v>1125</v>
      </c>
      <c r="C63" s="25">
        <v>19</v>
      </c>
    </row>
    <row r="64" spans="1:3" x14ac:dyDescent="0.25">
      <c r="A64" s="4" t="s">
        <v>90</v>
      </c>
      <c r="B64" s="4" t="s">
        <v>1708</v>
      </c>
      <c r="C64" s="25">
        <v>12</v>
      </c>
    </row>
    <row r="65" spans="1:4" x14ac:dyDescent="0.25">
      <c r="A65" s="4" t="s">
        <v>630</v>
      </c>
      <c r="B65" s="4" t="s">
        <v>1661</v>
      </c>
      <c r="C65" s="25">
        <v>31</v>
      </c>
    </row>
    <row r="66" spans="1:4" x14ac:dyDescent="0.25">
      <c r="A66" s="28"/>
      <c r="B66" s="28" t="s">
        <v>74</v>
      </c>
      <c r="C66" s="28">
        <f>SUM(C47:C65)</f>
        <v>317</v>
      </c>
      <c r="D66" s="28"/>
    </row>
    <row r="67" spans="1:4" s="1" customFormat="1" x14ac:dyDescent="0.25">
      <c r="A67" s="28"/>
      <c r="B67" s="28"/>
      <c r="C67" s="28"/>
      <c r="D67" s="28"/>
    </row>
    <row r="68" spans="1:4" s="1" customFormat="1" x14ac:dyDescent="0.25">
      <c r="A68" s="28" t="s">
        <v>543</v>
      </c>
      <c r="B68" s="175" t="s">
        <v>1581</v>
      </c>
      <c r="C68" s="28">
        <v>161</v>
      </c>
      <c r="D68" s="30">
        <f>C68/317</f>
        <v>0.50788643533123023</v>
      </c>
    </row>
    <row r="69" spans="1:4" x14ac:dyDescent="0.25">
      <c r="A69" s="28" t="s">
        <v>312</v>
      </c>
      <c r="B69" s="175" t="s">
        <v>1693</v>
      </c>
      <c r="C69" s="28">
        <v>37</v>
      </c>
      <c r="D69" s="30">
        <f t="shared" ref="D69:D73" si="1">C69/317</f>
        <v>0.1167192429022082</v>
      </c>
    </row>
    <row r="70" spans="1:4" ht="15" customHeight="1" x14ac:dyDescent="0.25">
      <c r="A70" s="28" t="s">
        <v>630</v>
      </c>
      <c r="B70" s="175" t="s">
        <v>2011</v>
      </c>
      <c r="C70" s="28">
        <v>31</v>
      </c>
      <c r="D70" s="30">
        <f t="shared" si="1"/>
        <v>9.7791798107255523E-2</v>
      </c>
    </row>
    <row r="71" spans="1:4" x14ac:dyDescent="0.25">
      <c r="A71" s="28" t="s">
        <v>90</v>
      </c>
      <c r="B71" s="175" t="s">
        <v>1601</v>
      </c>
      <c r="C71" s="28">
        <v>31</v>
      </c>
      <c r="D71" s="30">
        <f t="shared" si="1"/>
        <v>9.7791798107255523E-2</v>
      </c>
    </row>
    <row r="72" spans="1:4" x14ac:dyDescent="0.25">
      <c r="A72" s="28" t="s">
        <v>2009</v>
      </c>
      <c r="B72" s="175" t="s">
        <v>1657</v>
      </c>
      <c r="C72" s="28">
        <v>29</v>
      </c>
      <c r="D72" s="30">
        <f t="shared" si="1"/>
        <v>9.1482649842271294E-2</v>
      </c>
    </row>
    <row r="73" spans="1:4" x14ac:dyDescent="0.25">
      <c r="A73" s="28" t="s">
        <v>30</v>
      </c>
      <c r="B73" s="175" t="s">
        <v>1656</v>
      </c>
      <c r="C73" s="28">
        <v>28</v>
      </c>
      <c r="D73" s="30">
        <f t="shared" si="1"/>
        <v>8.8328075709779186E-2</v>
      </c>
    </row>
    <row r="75" spans="1:4" x14ac:dyDescent="0.25">
      <c r="B75" s="165" t="s">
        <v>1707</v>
      </c>
    </row>
    <row r="76" spans="1:4" x14ac:dyDescent="0.25">
      <c r="A76" s="4" t="s">
        <v>90</v>
      </c>
      <c r="B76" s="4" t="s">
        <v>1590</v>
      </c>
      <c r="C76" s="25">
        <v>21</v>
      </c>
    </row>
    <row r="77" spans="1:4" x14ac:dyDescent="0.25">
      <c r="A77" s="4" t="s">
        <v>90</v>
      </c>
      <c r="B77" s="4" t="s">
        <v>1125</v>
      </c>
      <c r="C77" s="25">
        <v>13</v>
      </c>
    </row>
    <row r="78" spans="1:4" x14ac:dyDescent="0.25">
      <c r="A78" s="4" t="s">
        <v>543</v>
      </c>
      <c r="B78" s="4" t="s">
        <v>1690</v>
      </c>
      <c r="C78" s="25">
        <v>46</v>
      </c>
    </row>
    <row r="79" spans="1:4" x14ac:dyDescent="0.25">
      <c r="A79" s="4" t="s">
        <v>543</v>
      </c>
      <c r="B79" s="4" t="s">
        <v>1706</v>
      </c>
      <c r="C79" s="25">
        <v>17</v>
      </c>
    </row>
    <row r="80" spans="1:4" x14ac:dyDescent="0.25">
      <c r="A80" s="4" t="s">
        <v>543</v>
      </c>
      <c r="B80" s="4" t="s">
        <v>1705</v>
      </c>
      <c r="C80" s="25">
        <v>15</v>
      </c>
    </row>
    <row r="81" spans="1:4" x14ac:dyDescent="0.25">
      <c r="A81" s="4" t="s">
        <v>543</v>
      </c>
      <c r="B81" s="4" t="s">
        <v>1704</v>
      </c>
      <c r="C81" s="25">
        <v>15</v>
      </c>
    </row>
    <row r="82" spans="1:4" x14ac:dyDescent="0.25">
      <c r="A82" s="4" t="s">
        <v>543</v>
      </c>
      <c r="B82" s="4" t="s">
        <v>1703</v>
      </c>
      <c r="C82" s="25">
        <v>14</v>
      </c>
    </row>
    <row r="83" spans="1:4" x14ac:dyDescent="0.25">
      <c r="A83" s="4" t="s">
        <v>543</v>
      </c>
      <c r="B83" s="4" t="s">
        <v>332</v>
      </c>
      <c r="C83" s="25">
        <v>11</v>
      </c>
    </row>
    <row r="84" spans="1:4" x14ac:dyDescent="0.25">
      <c r="A84" s="4" t="s">
        <v>543</v>
      </c>
      <c r="B84" s="4" t="s">
        <v>72</v>
      </c>
      <c r="C84" s="25">
        <v>11</v>
      </c>
    </row>
    <row r="85" spans="1:4" x14ac:dyDescent="0.25">
      <c r="A85" s="4" t="s">
        <v>543</v>
      </c>
      <c r="B85" s="4" t="s">
        <v>332</v>
      </c>
      <c r="C85" s="25">
        <v>11</v>
      </c>
    </row>
    <row r="86" spans="1:4" x14ac:dyDescent="0.25">
      <c r="A86" s="4" t="s">
        <v>543</v>
      </c>
      <c r="B86" s="4" t="s">
        <v>333</v>
      </c>
      <c r="C86" s="25">
        <v>7</v>
      </c>
    </row>
    <row r="87" spans="1:4" x14ac:dyDescent="0.25">
      <c r="A87" s="4" t="s">
        <v>543</v>
      </c>
      <c r="B87" s="4" t="s">
        <v>1702</v>
      </c>
      <c r="C87" s="25">
        <v>1</v>
      </c>
    </row>
    <row r="88" spans="1:4" x14ac:dyDescent="0.25">
      <c r="A88" s="4" t="s">
        <v>2009</v>
      </c>
      <c r="B88" s="4" t="s">
        <v>1588</v>
      </c>
      <c r="C88" s="25">
        <v>16</v>
      </c>
    </row>
    <row r="89" spans="1:4" x14ac:dyDescent="0.25">
      <c r="A89" s="4" t="s">
        <v>2009</v>
      </c>
      <c r="B89" s="4" t="s">
        <v>1587</v>
      </c>
      <c r="C89" s="25">
        <v>11</v>
      </c>
    </row>
    <row r="90" spans="1:4" x14ac:dyDescent="0.25">
      <c r="A90" s="4" t="s">
        <v>30</v>
      </c>
      <c r="B90" s="4" t="s">
        <v>1163</v>
      </c>
      <c r="C90" s="25">
        <v>17</v>
      </c>
    </row>
    <row r="91" spans="1:4" s="1" customFormat="1" x14ac:dyDescent="0.25">
      <c r="A91" s="4" t="s">
        <v>30</v>
      </c>
      <c r="B91" s="4" t="s">
        <v>1152</v>
      </c>
      <c r="C91" s="25">
        <v>6</v>
      </c>
      <c r="D91" s="4"/>
    </row>
    <row r="92" spans="1:4" x14ac:dyDescent="0.25">
      <c r="A92" s="4" t="s">
        <v>630</v>
      </c>
      <c r="B92" s="4" t="s">
        <v>1661</v>
      </c>
      <c r="C92" s="25">
        <v>40</v>
      </c>
    </row>
    <row r="93" spans="1:4" ht="13.9" customHeight="1" x14ac:dyDescent="0.25">
      <c r="A93" s="4" t="s">
        <v>312</v>
      </c>
      <c r="B93" s="4" t="s">
        <v>1153</v>
      </c>
      <c r="C93" s="25">
        <v>14</v>
      </c>
    </row>
    <row r="94" spans="1:4" x14ac:dyDescent="0.25">
      <c r="A94" s="4" t="s">
        <v>312</v>
      </c>
      <c r="B94" s="4" t="s">
        <v>1108</v>
      </c>
      <c r="C94" s="25">
        <v>13</v>
      </c>
    </row>
    <row r="95" spans="1:4" x14ac:dyDescent="0.25">
      <c r="A95" s="4" t="s">
        <v>312</v>
      </c>
      <c r="B95" s="4" t="s">
        <v>1376</v>
      </c>
      <c r="C95" s="25">
        <v>11</v>
      </c>
    </row>
    <row r="96" spans="1:4" x14ac:dyDescent="0.25">
      <c r="A96" s="28"/>
      <c r="B96" s="28" t="s">
        <v>74</v>
      </c>
      <c r="C96" s="28">
        <f>SUM(C76:C95)</f>
        <v>310</v>
      </c>
      <c r="D96" s="28"/>
    </row>
    <row r="98" spans="1:4" x14ac:dyDescent="0.25">
      <c r="A98" s="28" t="s">
        <v>543</v>
      </c>
      <c r="B98" s="175" t="s">
        <v>1581</v>
      </c>
      <c r="C98" s="28">
        <v>148</v>
      </c>
      <c r="D98" s="30">
        <f>C98/310</f>
        <v>0.47741935483870968</v>
      </c>
    </row>
    <row r="99" spans="1:4" x14ac:dyDescent="0.25">
      <c r="A99" s="28" t="s">
        <v>630</v>
      </c>
      <c r="B99" s="175" t="s">
        <v>2011</v>
      </c>
      <c r="C99" s="28">
        <v>40</v>
      </c>
      <c r="D99" s="30">
        <f>C99/310</f>
        <v>0.12903225806451613</v>
      </c>
    </row>
    <row r="100" spans="1:4" x14ac:dyDescent="0.25">
      <c r="A100" s="28" t="s">
        <v>312</v>
      </c>
      <c r="B100" s="175" t="s">
        <v>1693</v>
      </c>
      <c r="C100" s="28">
        <v>38</v>
      </c>
      <c r="D100" s="30">
        <f>C100/310</f>
        <v>0.12258064516129032</v>
      </c>
    </row>
    <row r="101" spans="1:4" x14ac:dyDescent="0.25">
      <c r="A101" s="28" t="s">
        <v>90</v>
      </c>
      <c r="B101" s="175" t="s">
        <v>1601</v>
      </c>
      <c r="C101" s="28">
        <v>34</v>
      </c>
      <c r="D101" s="30">
        <f>C101/310</f>
        <v>0.10967741935483871</v>
      </c>
    </row>
    <row r="102" spans="1:4" x14ac:dyDescent="0.25">
      <c r="A102" s="28" t="s">
        <v>2009</v>
      </c>
      <c r="B102" s="175" t="s">
        <v>1657</v>
      </c>
      <c r="C102" s="28">
        <v>27</v>
      </c>
      <c r="D102" s="30">
        <f>C102/310</f>
        <v>8.7096774193548387E-2</v>
      </c>
    </row>
    <row r="103" spans="1:4" x14ac:dyDescent="0.25">
      <c r="A103" s="28" t="s">
        <v>30</v>
      </c>
      <c r="B103" s="175" t="s">
        <v>540</v>
      </c>
      <c r="C103" s="28">
        <v>23</v>
      </c>
      <c r="D103" s="30">
        <f>C103/310</f>
        <v>7.4193548387096769E-2</v>
      </c>
    </row>
    <row r="104" spans="1:4" x14ac:dyDescent="0.25">
      <c r="A104" s="28"/>
      <c r="B104" s="175"/>
      <c r="C104" s="28"/>
      <c r="D104" s="30"/>
    </row>
    <row r="107" spans="1:4" x14ac:dyDescent="0.25">
      <c r="B107" s="165" t="s">
        <v>1701</v>
      </c>
    </row>
    <row r="108" spans="1:4" x14ac:dyDescent="0.25">
      <c r="A108" s="4" t="s">
        <v>630</v>
      </c>
      <c r="B108" s="4" t="s">
        <v>1661</v>
      </c>
      <c r="C108" s="25">
        <v>43</v>
      </c>
    </row>
    <row r="109" spans="1:4" x14ac:dyDescent="0.25">
      <c r="A109" s="4" t="s">
        <v>90</v>
      </c>
      <c r="B109" s="4" t="s">
        <v>1590</v>
      </c>
      <c r="C109" s="25">
        <v>31</v>
      </c>
    </row>
    <row r="110" spans="1:4" x14ac:dyDescent="0.25">
      <c r="A110" s="4" t="s">
        <v>90</v>
      </c>
      <c r="B110" s="4" t="s">
        <v>1125</v>
      </c>
      <c r="C110" s="25">
        <v>19</v>
      </c>
    </row>
    <row r="111" spans="1:4" x14ac:dyDescent="0.25">
      <c r="A111" s="4" t="s">
        <v>90</v>
      </c>
      <c r="B111" s="4" t="s">
        <v>1695</v>
      </c>
      <c r="C111" s="25">
        <v>12</v>
      </c>
    </row>
    <row r="112" spans="1:4" x14ac:dyDescent="0.25">
      <c r="A112" s="4" t="s">
        <v>543</v>
      </c>
      <c r="B112" s="4" t="s">
        <v>1690</v>
      </c>
      <c r="C112" s="25">
        <v>43</v>
      </c>
    </row>
    <row r="113" spans="1:4" x14ac:dyDescent="0.25">
      <c r="A113" s="4" t="s">
        <v>543</v>
      </c>
      <c r="B113" s="4" t="s">
        <v>1667</v>
      </c>
      <c r="C113" s="25">
        <v>15</v>
      </c>
    </row>
    <row r="114" spans="1:4" x14ac:dyDescent="0.25">
      <c r="A114" s="4" t="s">
        <v>543</v>
      </c>
      <c r="B114" s="4" t="s">
        <v>1700</v>
      </c>
      <c r="C114" s="25">
        <v>14</v>
      </c>
    </row>
    <row r="115" spans="1:4" s="1" customFormat="1" x14ac:dyDescent="0.25">
      <c r="A115" s="4" t="s">
        <v>543</v>
      </c>
      <c r="B115" s="4" t="s">
        <v>1686</v>
      </c>
      <c r="C115" s="25">
        <v>14</v>
      </c>
      <c r="D115" s="4"/>
    </row>
    <row r="116" spans="1:4" x14ac:dyDescent="0.25">
      <c r="A116" s="4" t="s">
        <v>543</v>
      </c>
      <c r="B116" s="4" t="s">
        <v>72</v>
      </c>
      <c r="C116" s="25">
        <v>13</v>
      </c>
    </row>
    <row r="117" spans="1:4" x14ac:dyDescent="0.25">
      <c r="A117" s="4" t="s">
        <v>543</v>
      </c>
      <c r="B117" s="4" t="s">
        <v>1090</v>
      </c>
      <c r="C117" s="25">
        <v>11</v>
      </c>
    </row>
    <row r="118" spans="1:4" x14ac:dyDescent="0.25">
      <c r="A118" s="4" t="s">
        <v>543</v>
      </c>
      <c r="B118" s="4" t="s">
        <v>1699</v>
      </c>
      <c r="C118" s="25">
        <v>3</v>
      </c>
    </row>
    <row r="119" spans="1:4" x14ac:dyDescent="0.25">
      <c r="A119" s="4" t="s">
        <v>543</v>
      </c>
      <c r="B119" s="4" t="s">
        <v>1684</v>
      </c>
      <c r="C119" s="25">
        <v>2</v>
      </c>
    </row>
    <row r="120" spans="1:4" x14ac:dyDescent="0.25">
      <c r="A120" s="4" t="s">
        <v>543</v>
      </c>
      <c r="B120" s="4" t="s">
        <v>1094</v>
      </c>
      <c r="C120" s="25">
        <v>2</v>
      </c>
    </row>
    <row r="121" spans="1:4" x14ac:dyDescent="0.25">
      <c r="A121" s="4" t="s">
        <v>543</v>
      </c>
      <c r="B121" s="4" t="s">
        <v>1698</v>
      </c>
      <c r="C121" s="25">
        <v>1</v>
      </c>
    </row>
    <row r="122" spans="1:4" x14ac:dyDescent="0.25">
      <c r="A122" s="4" t="s">
        <v>2009</v>
      </c>
      <c r="B122" s="4" t="s">
        <v>1495</v>
      </c>
      <c r="C122" s="25">
        <v>21</v>
      </c>
    </row>
    <row r="123" spans="1:4" x14ac:dyDescent="0.25">
      <c r="A123" s="4" t="s">
        <v>2009</v>
      </c>
      <c r="B123" s="4" t="s">
        <v>2020</v>
      </c>
      <c r="C123" s="25">
        <v>14</v>
      </c>
    </row>
    <row r="124" spans="1:4" x14ac:dyDescent="0.25">
      <c r="A124" s="4" t="s">
        <v>2009</v>
      </c>
      <c r="B124" s="4" t="s">
        <v>1697</v>
      </c>
      <c r="C124" s="25">
        <v>12</v>
      </c>
    </row>
    <row r="125" spans="1:4" x14ac:dyDescent="0.25">
      <c r="A125" s="4" t="s">
        <v>30</v>
      </c>
      <c r="B125" s="4" t="s">
        <v>1138</v>
      </c>
      <c r="C125" s="25">
        <v>17</v>
      </c>
    </row>
    <row r="126" spans="1:4" x14ac:dyDescent="0.25">
      <c r="A126" s="4" t="s">
        <v>30</v>
      </c>
      <c r="B126" s="4" t="s">
        <v>1152</v>
      </c>
      <c r="C126" s="25">
        <v>14</v>
      </c>
    </row>
    <row r="127" spans="1:4" x14ac:dyDescent="0.25">
      <c r="A127" s="4" t="s">
        <v>30</v>
      </c>
      <c r="B127" s="4" t="s">
        <v>1696</v>
      </c>
      <c r="C127" s="25">
        <v>11</v>
      </c>
    </row>
    <row r="128" spans="1:4" x14ac:dyDescent="0.25">
      <c r="A128" s="4" t="s">
        <v>312</v>
      </c>
      <c r="B128" s="4" t="s">
        <v>1108</v>
      </c>
      <c r="C128" s="25">
        <v>14</v>
      </c>
    </row>
    <row r="129" spans="1:4" x14ac:dyDescent="0.25">
      <c r="A129" s="4" t="s">
        <v>312</v>
      </c>
      <c r="B129" s="4" t="s">
        <v>1681</v>
      </c>
      <c r="C129" s="25">
        <v>2</v>
      </c>
    </row>
    <row r="130" spans="1:4" x14ac:dyDescent="0.25">
      <c r="A130" s="28"/>
      <c r="B130" s="28" t="s">
        <v>74</v>
      </c>
      <c r="C130" s="28">
        <f>SUM(C108:C129)</f>
        <v>328</v>
      </c>
      <c r="D130" s="28"/>
    </row>
    <row r="132" spans="1:4" x14ac:dyDescent="0.25">
      <c r="A132" s="28" t="s">
        <v>543</v>
      </c>
      <c r="B132" s="175" t="s">
        <v>1581</v>
      </c>
      <c r="C132" s="28">
        <v>118</v>
      </c>
      <c r="D132" s="30">
        <f>C132/328</f>
        <v>0.3597560975609756</v>
      </c>
    </row>
    <row r="133" spans="1:4" x14ac:dyDescent="0.25">
      <c r="A133" s="28" t="s">
        <v>90</v>
      </c>
      <c r="B133" s="175" t="s">
        <v>1601</v>
      </c>
      <c r="C133" s="28">
        <v>62</v>
      </c>
      <c r="D133" s="30">
        <f t="shared" ref="D133:D137" si="2">C133/328</f>
        <v>0.18902439024390244</v>
      </c>
    </row>
    <row r="134" spans="1:4" x14ac:dyDescent="0.25">
      <c r="A134" s="28" t="s">
        <v>2009</v>
      </c>
      <c r="B134" s="175" t="s">
        <v>1657</v>
      </c>
      <c r="C134" s="28">
        <v>47</v>
      </c>
      <c r="D134" s="30">
        <f t="shared" si="2"/>
        <v>0.14329268292682926</v>
      </c>
    </row>
    <row r="135" spans="1:4" ht="13.9" customHeight="1" x14ac:dyDescent="0.25">
      <c r="A135" s="28" t="s">
        <v>630</v>
      </c>
      <c r="B135" s="175" t="s">
        <v>2011</v>
      </c>
      <c r="C135" s="28">
        <v>43</v>
      </c>
      <c r="D135" s="30">
        <f t="shared" si="2"/>
        <v>0.13109756097560976</v>
      </c>
    </row>
    <row r="136" spans="1:4" ht="13.9" customHeight="1" x14ac:dyDescent="0.25">
      <c r="A136" s="28" t="s">
        <v>30</v>
      </c>
      <c r="B136" s="175" t="s">
        <v>540</v>
      </c>
      <c r="C136" s="28">
        <v>42</v>
      </c>
      <c r="D136" s="30">
        <f t="shared" si="2"/>
        <v>0.12804878048780488</v>
      </c>
    </row>
    <row r="137" spans="1:4" s="1" customFormat="1" ht="13.9" customHeight="1" x14ac:dyDescent="0.25">
      <c r="A137" s="28" t="s">
        <v>312</v>
      </c>
      <c r="B137" s="175" t="s">
        <v>1693</v>
      </c>
      <c r="C137" s="28">
        <v>16</v>
      </c>
      <c r="D137" s="30">
        <f t="shared" si="2"/>
        <v>4.878048780487805E-2</v>
      </c>
    </row>
    <row r="138" spans="1:4" x14ac:dyDescent="0.25">
      <c r="A138" s="28"/>
      <c r="B138" s="175"/>
      <c r="C138" s="28"/>
      <c r="D138" s="30"/>
    </row>
    <row r="139" spans="1:4" x14ac:dyDescent="0.25">
      <c r="A139" s="25"/>
      <c r="B139" s="183" t="s">
        <v>1691</v>
      </c>
      <c r="C139" s="25"/>
      <c r="D139" s="25"/>
    </row>
    <row r="140" spans="1:4" x14ac:dyDescent="0.25">
      <c r="A140" s="4" t="s">
        <v>90</v>
      </c>
      <c r="B140" s="4" t="s">
        <v>1125</v>
      </c>
      <c r="C140" s="25">
        <v>19</v>
      </c>
    </row>
    <row r="141" spans="1:4" x14ac:dyDescent="0.25">
      <c r="A141" s="4" t="s">
        <v>90</v>
      </c>
      <c r="B141" s="4" t="s">
        <v>1590</v>
      </c>
      <c r="C141" s="25">
        <v>11</v>
      </c>
    </row>
    <row r="142" spans="1:4" x14ac:dyDescent="0.25">
      <c r="A142" s="4" t="s">
        <v>90</v>
      </c>
      <c r="B142" s="4" t="s">
        <v>1683</v>
      </c>
      <c r="C142" s="25">
        <v>11</v>
      </c>
    </row>
    <row r="143" spans="1:4" x14ac:dyDescent="0.25">
      <c r="A143" s="4" t="s">
        <v>90</v>
      </c>
      <c r="B143" s="4" t="s">
        <v>1539</v>
      </c>
      <c r="C143" s="25">
        <v>3</v>
      </c>
    </row>
    <row r="144" spans="1:4" s="27" customFormat="1" x14ac:dyDescent="0.25">
      <c r="A144" s="4" t="s">
        <v>543</v>
      </c>
      <c r="B144" s="4" t="s">
        <v>1690</v>
      </c>
      <c r="C144" s="25">
        <v>32</v>
      </c>
      <c r="D144" s="4"/>
    </row>
    <row r="145" spans="1:4" x14ac:dyDescent="0.25">
      <c r="A145" s="4" t="s">
        <v>543</v>
      </c>
      <c r="B145" s="4" t="s">
        <v>1094</v>
      </c>
      <c r="C145" s="25">
        <v>18</v>
      </c>
    </row>
    <row r="146" spans="1:4" x14ac:dyDescent="0.25">
      <c r="A146" s="4" t="s">
        <v>543</v>
      </c>
      <c r="B146" s="4" t="s">
        <v>1689</v>
      </c>
      <c r="C146" s="25">
        <v>17</v>
      </c>
    </row>
    <row r="147" spans="1:4" x14ac:dyDescent="0.25">
      <c r="A147" s="4" t="s">
        <v>543</v>
      </c>
      <c r="B147" s="4" t="s">
        <v>1688</v>
      </c>
      <c r="C147" s="25">
        <v>16</v>
      </c>
    </row>
    <row r="148" spans="1:4" x14ac:dyDescent="0.25">
      <c r="A148" s="4" t="s">
        <v>543</v>
      </c>
      <c r="B148" s="4" t="s">
        <v>1687</v>
      </c>
      <c r="C148" s="25">
        <v>16</v>
      </c>
    </row>
    <row r="149" spans="1:4" x14ac:dyDescent="0.25">
      <c r="A149" s="4" t="s">
        <v>543</v>
      </c>
      <c r="B149" s="4" t="s">
        <v>1667</v>
      </c>
      <c r="C149" s="25">
        <v>12</v>
      </c>
    </row>
    <row r="150" spans="1:4" x14ac:dyDescent="0.25">
      <c r="A150" s="4" t="s">
        <v>543</v>
      </c>
      <c r="B150" s="4" t="s">
        <v>1686</v>
      </c>
      <c r="C150" s="25">
        <v>12</v>
      </c>
    </row>
    <row r="151" spans="1:4" x14ac:dyDescent="0.25">
      <c r="A151" s="4" t="s">
        <v>543</v>
      </c>
      <c r="B151" s="4" t="s">
        <v>1685</v>
      </c>
      <c r="C151" s="25">
        <v>11</v>
      </c>
    </row>
    <row r="152" spans="1:4" x14ac:dyDescent="0.25">
      <c r="A152" s="4" t="s">
        <v>543</v>
      </c>
      <c r="B152" s="4" t="s">
        <v>329</v>
      </c>
      <c r="C152" s="25">
        <v>3</v>
      </c>
    </row>
    <row r="153" spans="1:4" x14ac:dyDescent="0.25">
      <c r="A153" s="4" t="s">
        <v>543</v>
      </c>
      <c r="B153" s="4" t="s">
        <v>1684</v>
      </c>
      <c r="C153" s="25">
        <v>1</v>
      </c>
    </row>
    <row r="154" spans="1:4" x14ac:dyDescent="0.25">
      <c r="A154" s="4" t="s">
        <v>2009</v>
      </c>
      <c r="B154" s="4" t="s">
        <v>1676</v>
      </c>
      <c r="C154" s="25">
        <v>1</v>
      </c>
    </row>
    <row r="155" spans="1:4" x14ac:dyDescent="0.25">
      <c r="A155" s="4" t="s">
        <v>630</v>
      </c>
      <c r="B155" s="4" t="s">
        <v>1661</v>
      </c>
      <c r="C155" s="25">
        <v>56</v>
      </c>
    </row>
    <row r="156" spans="1:4" x14ac:dyDescent="0.25">
      <c r="A156" s="4" t="s">
        <v>312</v>
      </c>
      <c r="B156" s="4" t="s">
        <v>1108</v>
      </c>
      <c r="C156" s="25">
        <v>17</v>
      </c>
    </row>
    <row r="157" spans="1:4" x14ac:dyDescent="0.25">
      <c r="A157" s="4" t="s">
        <v>312</v>
      </c>
      <c r="B157" s="4" t="s">
        <v>1155</v>
      </c>
      <c r="C157" s="25">
        <v>12</v>
      </c>
    </row>
    <row r="158" spans="1:4" x14ac:dyDescent="0.25">
      <c r="A158" s="28"/>
      <c r="B158" s="28" t="s">
        <v>74</v>
      </c>
      <c r="C158" s="28">
        <f>SUM(C140:C157)</f>
        <v>268</v>
      </c>
      <c r="D158" s="28"/>
    </row>
    <row r="159" spans="1:4" x14ac:dyDescent="0.25">
      <c r="A159" s="28"/>
      <c r="B159" s="28"/>
      <c r="C159" s="28"/>
      <c r="D159" s="28"/>
    </row>
    <row r="160" spans="1:4" s="1" customFormat="1" x14ac:dyDescent="0.25">
      <c r="A160" s="28" t="s">
        <v>543</v>
      </c>
      <c r="B160" s="175" t="s">
        <v>1581</v>
      </c>
      <c r="C160" s="28">
        <v>138</v>
      </c>
      <c r="D160" s="30">
        <f>C160/268</f>
        <v>0.5149253731343284</v>
      </c>
    </row>
    <row r="161" spans="1:4" x14ac:dyDescent="0.25">
      <c r="A161" s="28" t="s">
        <v>630</v>
      </c>
      <c r="B161" s="175" t="s">
        <v>2011</v>
      </c>
      <c r="C161" s="28">
        <v>56</v>
      </c>
      <c r="D161" s="30">
        <f t="shared" ref="D161:D164" si="3">C161/268</f>
        <v>0.20895522388059701</v>
      </c>
    </row>
    <row r="162" spans="1:4" x14ac:dyDescent="0.25">
      <c r="A162" s="28" t="s">
        <v>312</v>
      </c>
      <c r="B162" s="175" t="s">
        <v>2021</v>
      </c>
      <c r="C162" s="28">
        <v>29</v>
      </c>
      <c r="D162" s="30">
        <f t="shared" si="3"/>
        <v>0.10820895522388059</v>
      </c>
    </row>
    <row r="163" spans="1:4" s="1" customFormat="1" x14ac:dyDescent="0.25">
      <c r="A163" s="28" t="s">
        <v>90</v>
      </c>
      <c r="B163" s="175" t="s">
        <v>1601</v>
      </c>
      <c r="C163" s="28">
        <v>44</v>
      </c>
      <c r="D163" s="30">
        <f t="shared" si="3"/>
        <v>0.16417910447761194</v>
      </c>
    </row>
    <row r="164" spans="1:4" s="1" customFormat="1" x14ac:dyDescent="0.25">
      <c r="A164" s="28" t="s">
        <v>2009</v>
      </c>
      <c r="B164" s="175" t="s">
        <v>1657</v>
      </c>
      <c r="C164" s="28">
        <v>1</v>
      </c>
      <c r="D164" s="30">
        <f t="shared" si="3"/>
        <v>3.7313432835820895E-3</v>
      </c>
    </row>
    <row r="165" spans="1:4" x14ac:dyDescent="0.25">
      <c r="A165" s="28"/>
      <c r="B165" s="28"/>
      <c r="C165" s="28"/>
      <c r="D165" s="28"/>
    </row>
    <row r="166" spans="1:4" ht="30" x14ac:dyDescent="0.25">
      <c r="B166" s="171" t="s">
        <v>1682</v>
      </c>
      <c r="C166" s="22"/>
      <c r="D166" s="22"/>
    </row>
    <row r="167" spans="1:4" x14ac:dyDescent="0.25">
      <c r="A167" s="4" t="s">
        <v>90</v>
      </c>
      <c r="B167" s="4" t="s">
        <v>1675</v>
      </c>
      <c r="C167" s="25">
        <v>29</v>
      </c>
    </row>
    <row r="168" spans="1:4" x14ac:dyDescent="0.25">
      <c r="A168" s="4" t="s">
        <v>90</v>
      </c>
      <c r="B168" s="4" t="s">
        <v>1125</v>
      </c>
      <c r="C168" s="25">
        <v>19</v>
      </c>
    </row>
    <row r="169" spans="1:4" x14ac:dyDescent="0.25">
      <c r="A169" s="4" t="s">
        <v>90</v>
      </c>
      <c r="B169" s="4" t="s">
        <v>1674</v>
      </c>
      <c r="C169" s="25">
        <v>17</v>
      </c>
    </row>
    <row r="170" spans="1:4" x14ac:dyDescent="0.25">
      <c r="A170" s="4" t="s">
        <v>90</v>
      </c>
      <c r="B170" s="4" t="s">
        <v>1089</v>
      </c>
      <c r="C170" s="25">
        <v>14</v>
      </c>
    </row>
    <row r="171" spans="1:4" x14ac:dyDescent="0.25">
      <c r="A171" s="4" t="s">
        <v>90</v>
      </c>
      <c r="B171" s="4" t="s">
        <v>1590</v>
      </c>
      <c r="C171" s="25">
        <v>11</v>
      </c>
    </row>
    <row r="172" spans="1:4" x14ac:dyDescent="0.25">
      <c r="A172" s="4" t="s">
        <v>90</v>
      </c>
      <c r="B172" s="4" t="s">
        <v>1673</v>
      </c>
      <c r="C172" s="25">
        <v>2</v>
      </c>
    </row>
    <row r="173" spans="1:4" x14ac:dyDescent="0.25">
      <c r="A173" s="4" t="s">
        <v>90</v>
      </c>
      <c r="B173" s="4" t="s">
        <v>1672</v>
      </c>
      <c r="C173" s="25">
        <v>2</v>
      </c>
    </row>
    <row r="174" spans="1:4" x14ac:dyDescent="0.25">
      <c r="A174" s="4" t="s">
        <v>543</v>
      </c>
      <c r="B174" s="4" t="s">
        <v>1094</v>
      </c>
      <c r="C174" s="25">
        <v>40</v>
      </c>
    </row>
    <row r="175" spans="1:4" x14ac:dyDescent="0.25">
      <c r="A175" s="4" t="s">
        <v>543</v>
      </c>
      <c r="B175" s="4" t="s">
        <v>854</v>
      </c>
      <c r="C175" s="25">
        <v>23</v>
      </c>
    </row>
    <row r="176" spans="1:4" x14ac:dyDescent="0.25">
      <c r="A176" s="4" t="s">
        <v>543</v>
      </c>
      <c r="B176" s="4" t="s">
        <v>854</v>
      </c>
      <c r="C176" s="25">
        <v>20</v>
      </c>
    </row>
    <row r="177" spans="1:4" x14ac:dyDescent="0.25">
      <c r="A177" s="4" t="s">
        <v>543</v>
      </c>
      <c r="B177" s="4" t="s">
        <v>1678</v>
      </c>
      <c r="C177" s="25">
        <v>15</v>
      </c>
    </row>
    <row r="178" spans="1:4" x14ac:dyDescent="0.25">
      <c r="A178" s="4" t="s">
        <v>543</v>
      </c>
      <c r="B178" s="4" t="s">
        <v>1677</v>
      </c>
      <c r="C178" s="25">
        <v>12</v>
      </c>
    </row>
    <row r="179" spans="1:4" x14ac:dyDescent="0.25">
      <c r="A179" s="4" t="s">
        <v>2009</v>
      </c>
      <c r="B179" s="4" t="s">
        <v>1495</v>
      </c>
      <c r="C179" s="25">
        <v>29</v>
      </c>
    </row>
    <row r="180" spans="1:4" x14ac:dyDescent="0.25">
      <c r="A180" s="4" t="s">
        <v>2009</v>
      </c>
      <c r="B180" s="4" t="s">
        <v>1676</v>
      </c>
      <c r="C180" s="25">
        <v>1</v>
      </c>
    </row>
    <row r="181" spans="1:4" x14ac:dyDescent="0.25">
      <c r="A181" s="4" t="s">
        <v>630</v>
      </c>
      <c r="B181" s="4" t="s">
        <v>1661</v>
      </c>
      <c r="C181" s="25">
        <v>46</v>
      </c>
    </row>
    <row r="182" spans="1:4" x14ac:dyDescent="0.25">
      <c r="A182" s="4" t="s">
        <v>312</v>
      </c>
      <c r="B182" s="4" t="s">
        <v>1108</v>
      </c>
      <c r="C182" s="25">
        <v>37</v>
      </c>
    </row>
    <row r="183" spans="1:4" x14ac:dyDescent="0.25">
      <c r="A183" s="4" t="s">
        <v>312</v>
      </c>
      <c r="B183" s="4" t="s">
        <v>1155</v>
      </c>
      <c r="C183" s="25">
        <v>29</v>
      </c>
    </row>
    <row r="184" spans="1:4" x14ac:dyDescent="0.25">
      <c r="A184" s="4" t="s">
        <v>312</v>
      </c>
      <c r="B184" s="4" t="s">
        <v>1681</v>
      </c>
      <c r="C184" s="25">
        <v>12</v>
      </c>
    </row>
    <row r="185" spans="1:4" x14ac:dyDescent="0.25">
      <c r="A185" s="4" t="s">
        <v>312</v>
      </c>
      <c r="B185" s="4" t="s">
        <v>1671</v>
      </c>
      <c r="C185" s="25">
        <v>11</v>
      </c>
    </row>
    <row r="186" spans="1:4" s="1" customFormat="1" x14ac:dyDescent="0.25">
      <c r="A186" s="4" t="s">
        <v>312</v>
      </c>
      <c r="B186" s="4" t="s">
        <v>1494</v>
      </c>
      <c r="C186" s="25">
        <v>7</v>
      </c>
      <c r="D186" s="4"/>
    </row>
    <row r="187" spans="1:4" x14ac:dyDescent="0.25">
      <c r="A187" s="4" t="s">
        <v>312</v>
      </c>
      <c r="B187" s="4" t="s">
        <v>1680</v>
      </c>
      <c r="C187" s="25">
        <v>5</v>
      </c>
    </row>
    <row r="188" spans="1:4" x14ac:dyDescent="0.25">
      <c r="A188" s="4" t="s">
        <v>312</v>
      </c>
      <c r="B188" s="4" t="s">
        <v>1679</v>
      </c>
      <c r="C188" s="25">
        <v>3</v>
      </c>
    </row>
    <row r="189" spans="1:4" x14ac:dyDescent="0.25">
      <c r="A189" s="28"/>
      <c r="B189" s="28" t="s">
        <v>74</v>
      </c>
      <c r="C189" s="28">
        <f>SUM(C167:C188)</f>
        <v>384</v>
      </c>
      <c r="D189" s="28"/>
    </row>
    <row r="190" spans="1:4" x14ac:dyDescent="0.25">
      <c r="A190" s="28"/>
      <c r="B190" s="28"/>
      <c r="C190" s="28"/>
      <c r="D190" s="28"/>
    </row>
    <row r="191" spans="1:4" x14ac:dyDescent="0.25">
      <c r="A191" s="28" t="s">
        <v>543</v>
      </c>
      <c r="B191" s="175" t="s">
        <v>542</v>
      </c>
      <c r="C191" s="28">
        <v>110</v>
      </c>
      <c r="D191" s="30">
        <f>C191/384</f>
        <v>0.28645833333333331</v>
      </c>
    </row>
    <row r="192" spans="1:4" x14ac:dyDescent="0.25">
      <c r="A192" s="28" t="s">
        <v>312</v>
      </c>
      <c r="B192" s="175" t="s">
        <v>2021</v>
      </c>
      <c r="C192" s="28">
        <v>104</v>
      </c>
      <c r="D192" s="30">
        <f t="shared" ref="D192:D195" si="4">C192/384</f>
        <v>0.27083333333333331</v>
      </c>
    </row>
    <row r="193" spans="1:4" x14ac:dyDescent="0.25">
      <c r="A193" s="28" t="s">
        <v>90</v>
      </c>
      <c r="B193" s="175" t="s">
        <v>1601</v>
      </c>
      <c r="C193" s="28">
        <v>94</v>
      </c>
      <c r="D193" s="30">
        <f t="shared" si="4"/>
        <v>0.24479166666666666</v>
      </c>
    </row>
    <row r="194" spans="1:4" x14ac:dyDescent="0.25">
      <c r="A194" s="28" t="s">
        <v>630</v>
      </c>
      <c r="B194" s="175" t="s">
        <v>2011</v>
      </c>
      <c r="C194" s="28">
        <v>46</v>
      </c>
      <c r="D194" s="30">
        <f t="shared" si="4"/>
        <v>0.11979166666666667</v>
      </c>
    </row>
    <row r="195" spans="1:4" s="1" customFormat="1" x14ac:dyDescent="0.25">
      <c r="A195" s="28" t="s">
        <v>2009</v>
      </c>
      <c r="B195" s="175" t="s">
        <v>1657</v>
      </c>
      <c r="C195" s="28">
        <v>30</v>
      </c>
      <c r="D195" s="30">
        <f t="shared" si="4"/>
        <v>7.8125E-2</v>
      </c>
    </row>
    <row r="197" spans="1:4" x14ac:dyDescent="0.25">
      <c r="B197" s="165" t="s">
        <v>1670</v>
      </c>
    </row>
    <row r="198" spans="1:4" x14ac:dyDescent="0.25">
      <c r="A198" s="4" t="s">
        <v>90</v>
      </c>
      <c r="B198" s="4" t="s">
        <v>1663</v>
      </c>
      <c r="C198" s="25">
        <v>39</v>
      </c>
    </row>
    <row r="199" spans="1:4" x14ac:dyDescent="0.25">
      <c r="A199" s="4" t="s">
        <v>90</v>
      </c>
      <c r="B199" s="4" t="s">
        <v>1125</v>
      </c>
      <c r="C199" s="25">
        <v>21</v>
      </c>
    </row>
    <row r="200" spans="1:4" x14ac:dyDescent="0.25">
      <c r="A200" s="4" t="s">
        <v>90</v>
      </c>
      <c r="B200" s="4" t="s">
        <v>1662</v>
      </c>
      <c r="C200" s="25">
        <v>2</v>
      </c>
    </row>
    <row r="201" spans="1:4" x14ac:dyDescent="0.25">
      <c r="A201" s="4" t="s">
        <v>543</v>
      </c>
      <c r="B201" s="4" t="s">
        <v>1667</v>
      </c>
      <c r="C201" s="25">
        <v>23</v>
      </c>
    </row>
    <row r="202" spans="1:4" x14ac:dyDescent="0.25">
      <c r="A202" s="4" t="s">
        <v>543</v>
      </c>
      <c r="B202" s="4" t="s">
        <v>1094</v>
      </c>
      <c r="C202" s="25">
        <v>21</v>
      </c>
    </row>
    <row r="203" spans="1:4" x14ac:dyDescent="0.25">
      <c r="A203" s="4" t="s">
        <v>543</v>
      </c>
      <c r="B203" s="4" t="s">
        <v>1594</v>
      </c>
      <c r="C203" s="25">
        <v>16</v>
      </c>
    </row>
    <row r="204" spans="1:4" x14ac:dyDescent="0.25">
      <c r="A204" s="4" t="s">
        <v>543</v>
      </c>
      <c r="B204" s="4" t="s">
        <v>1666</v>
      </c>
      <c r="C204" s="25">
        <v>2</v>
      </c>
    </row>
    <row r="205" spans="1:4" x14ac:dyDescent="0.25">
      <c r="A205" s="4" t="s">
        <v>2009</v>
      </c>
      <c r="B205" s="4" t="s">
        <v>1495</v>
      </c>
      <c r="C205" s="25">
        <v>15</v>
      </c>
    </row>
    <row r="206" spans="1:4" x14ac:dyDescent="0.25">
      <c r="A206" s="4" t="s">
        <v>2009</v>
      </c>
      <c r="B206" s="4" t="s">
        <v>1305</v>
      </c>
      <c r="C206" s="25">
        <v>1</v>
      </c>
    </row>
    <row r="207" spans="1:4" x14ac:dyDescent="0.25">
      <c r="A207" s="4" t="s">
        <v>30</v>
      </c>
      <c r="B207" s="4" t="s">
        <v>1152</v>
      </c>
      <c r="C207" s="25">
        <v>22</v>
      </c>
    </row>
    <row r="208" spans="1:4" x14ac:dyDescent="0.25">
      <c r="A208" s="4" t="s">
        <v>30</v>
      </c>
      <c r="B208" s="4" t="s">
        <v>1665</v>
      </c>
      <c r="C208" s="25">
        <v>12</v>
      </c>
    </row>
    <row r="209" spans="1:4" x14ac:dyDescent="0.25">
      <c r="A209" s="4" t="s">
        <v>30</v>
      </c>
      <c r="B209" s="4" t="s">
        <v>1664</v>
      </c>
      <c r="C209" s="25">
        <v>11</v>
      </c>
    </row>
    <row r="210" spans="1:4" x14ac:dyDescent="0.25">
      <c r="A210" s="4" t="s">
        <v>630</v>
      </c>
      <c r="B210" s="4" t="s">
        <v>1661</v>
      </c>
      <c r="C210" s="25">
        <v>61</v>
      </c>
    </row>
    <row r="211" spans="1:4" x14ac:dyDescent="0.25">
      <c r="A211" s="4" t="s">
        <v>630</v>
      </c>
      <c r="B211" s="4" t="s">
        <v>1658</v>
      </c>
      <c r="C211" s="25">
        <v>11</v>
      </c>
    </row>
    <row r="212" spans="1:4" x14ac:dyDescent="0.25">
      <c r="A212" s="4" t="s">
        <v>312</v>
      </c>
      <c r="B212" s="4" t="s">
        <v>1660</v>
      </c>
      <c r="C212" s="25">
        <v>26</v>
      </c>
    </row>
    <row r="213" spans="1:4" x14ac:dyDescent="0.25">
      <c r="A213" s="4" t="s">
        <v>312</v>
      </c>
      <c r="B213" s="4" t="s">
        <v>1659</v>
      </c>
      <c r="C213" s="25">
        <v>21</v>
      </c>
    </row>
    <row r="214" spans="1:4" x14ac:dyDescent="0.25">
      <c r="A214" s="4" t="s">
        <v>312</v>
      </c>
      <c r="B214" s="4" t="s">
        <v>1153</v>
      </c>
      <c r="C214" s="25">
        <v>19</v>
      </c>
    </row>
    <row r="215" spans="1:4" x14ac:dyDescent="0.25">
      <c r="A215" s="4" t="s">
        <v>312</v>
      </c>
      <c r="B215" s="4" t="s">
        <v>1108</v>
      </c>
      <c r="C215" s="25">
        <v>18</v>
      </c>
    </row>
    <row r="216" spans="1:4" x14ac:dyDescent="0.25">
      <c r="A216" s="4" t="s">
        <v>312</v>
      </c>
      <c r="B216" s="4" t="s">
        <v>1669</v>
      </c>
      <c r="C216" s="25">
        <v>11</v>
      </c>
    </row>
    <row r="217" spans="1:4" x14ac:dyDescent="0.25">
      <c r="A217" s="4" t="s">
        <v>312</v>
      </c>
      <c r="B217" s="4" t="s">
        <v>1668</v>
      </c>
      <c r="C217" s="25">
        <v>11</v>
      </c>
    </row>
    <row r="218" spans="1:4" x14ac:dyDescent="0.25">
      <c r="A218" s="4" t="s">
        <v>312</v>
      </c>
      <c r="B218" s="4" t="s">
        <v>1155</v>
      </c>
      <c r="C218" s="25">
        <v>11</v>
      </c>
    </row>
    <row r="219" spans="1:4" x14ac:dyDescent="0.25">
      <c r="A219" s="4" t="s">
        <v>312</v>
      </c>
      <c r="B219" s="4" t="s">
        <v>1668</v>
      </c>
      <c r="C219" s="25">
        <v>11</v>
      </c>
    </row>
    <row r="220" spans="1:4" x14ac:dyDescent="0.25">
      <c r="A220" s="28"/>
      <c r="B220" s="28" t="s">
        <v>74</v>
      </c>
      <c r="C220" s="28">
        <f>SUM(C198:C219)</f>
        <v>385</v>
      </c>
      <c r="D220" s="28"/>
    </row>
    <row r="221" spans="1:4" x14ac:dyDescent="0.25">
      <c r="A221" s="28"/>
      <c r="B221" s="28"/>
      <c r="C221" s="28"/>
      <c r="D221" s="28"/>
    </row>
    <row r="222" spans="1:4" x14ac:dyDescent="0.25">
      <c r="A222" s="28" t="s">
        <v>312</v>
      </c>
      <c r="B222" s="175" t="s">
        <v>2021</v>
      </c>
      <c r="C222" s="28">
        <v>128</v>
      </c>
      <c r="D222" s="30">
        <f>C222/385</f>
        <v>0.33246753246753247</v>
      </c>
    </row>
    <row r="223" spans="1:4" x14ac:dyDescent="0.25">
      <c r="A223" s="28" t="s">
        <v>630</v>
      </c>
      <c r="B223" s="175" t="s">
        <v>2011</v>
      </c>
      <c r="C223" s="28">
        <v>72</v>
      </c>
      <c r="D223" s="30">
        <f t="shared" ref="D223:D227" si="5">C223/385</f>
        <v>0.18701298701298702</v>
      </c>
    </row>
    <row r="224" spans="1:4" x14ac:dyDescent="0.25">
      <c r="A224" s="28" t="s">
        <v>543</v>
      </c>
      <c r="B224" s="175" t="s">
        <v>542</v>
      </c>
      <c r="C224" s="28">
        <v>62</v>
      </c>
      <c r="D224" s="30">
        <f t="shared" si="5"/>
        <v>0.16103896103896104</v>
      </c>
    </row>
    <row r="225" spans="1:4" x14ac:dyDescent="0.25">
      <c r="A225" s="28" t="s">
        <v>90</v>
      </c>
      <c r="B225" s="175" t="s">
        <v>1601</v>
      </c>
      <c r="C225" s="28">
        <v>62</v>
      </c>
      <c r="D225" s="30">
        <f t="shared" si="5"/>
        <v>0.16103896103896104</v>
      </c>
    </row>
    <row r="226" spans="1:4" x14ac:dyDescent="0.25">
      <c r="A226" s="28" t="s">
        <v>30</v>
      </c>
      <c r="B226" s="175" t="s">
        <v>540</v>
      </c>
      <c r="C226" s="28">
        <v>45</v>
      </c>
      <c r="D226" s="30">
        <f t="shared" si="5"/>
        <v>0.11688311688311688</v>
      </c>
    </row>
    <row r="227" spans="1:4" x14ac:dyDescent="0.25">
      <c r="A227" s="28" t="s">
        <v>2009</v>
      </c>
      <c r="B227" s="175" t="s">
        <v>1657</v>
      </c>
      <c r="C227" s="28">
        <v>16</v>
      </c>
      <c r="D227" s="30">
        <f t="shared" si="5"/>
        <v>4.1558441558441558E-2</v>
      </c>
    </row>
  </sheetData>
  <conditionalFormatting sqref="C198:C219">
    <cfRule type="colorScale" priority="1">
      <colorScale>
        <cfvo type="min"/>
        <cfvo type="max"/>
        <color rgb="FFFCFCFF"/>
        <color rgb="FF63BE7B"/>
      </colorScale>
    </cfRule>
  </conditionalFormatting>
  <conditionalFormatting sqref="C4:C34">
    <cfRule type="colorScale" priority="6">
      <colorScale>
        <cfvo type="min"/>
        <cfvo type="max"/>
        <color rgb="FFFCFCFF"/>
        <color rgb="FF63BE7B"/>
      </colorScale>
    </cfRule>
  </conditionalFormatting>
  <conditionalFormatting sqref="C76:C95">
    <cfRule type="colorScale" priority="5">
      <colorScale>
        <cfvo type="min"/>
        <cfvo type="max"/>
        <color rgb="FFFCFCFF"/>
        <color rgb="FF63BE7B"/>
      </colorScale>
    </cfRule>
  </conditionalFormatting>
  <conditionalFormatting sqref="C108:C129">
    <cfRule type="colorScale" priority="4">
      <colorScale>
        <cfvo type="min"/>
        <cfvo type="max"/>
        <color rgb="FFFCFCFF"/>
        <color rgb="FF63BE7B"/>
      </colorScale>
    </cfRule>
  </conditionalFormatting>
  <conditionalFormatting sqref="C140:C157">
    <cfRule type="colorScale" priority="3">
      <colorScale>
        <cfvo type="min"/>
        <cfvo type="max"/>
        <color rgb="FFFCFCFF"/>
        <color rgb="FF63BE7B"/>
      </colorScale>
    </cfRule>
  </conditionalFormatting>
  <conditionalFormatting sqref="C167:C188">
    <cfRule type="colorScale" priority="2">
      <colorScale>
        <cfvo type="min"/>
        <cfvo type="max"/>
        <color rgb="FFFCFCFF"/>
        <color rgb="FF63BE7B"/>
      </colorScale>
    </cfRule>
  </conditionalFormatting>
  <conditionalFormatting sqref="C47:C65">
    <cfRule type="colorScale" priority="7">
      <colorScale>
        <cfvo type="min"/>
        <cfvo type="max"/>
        <color rgb="FFFCFCFF"/>
        <color rgb="FF63BE7B"/>
      </colorScale>
    </cfRule>
  </conditionalFormatting>
  <printOptions headings="1" gridLines="1"/>
  <pageMargins left="0.25" right="0.25" top="0.75" bottom="0.75" header="0.3" footer="0.3"/>
  <pageSetup orientation="portrait" horizontalDpi="360" verticalDpi="360" r:id="rId1"/>
  <headerFooter>
    <oddHeader>&amp;C&amp;"-,Bold"Sección III</oddHeader>
  </headerFooter>
  <rowBreaks count="6" manualBreakCount="6">
    <brk id="44" max="16383" man="1"/>
    <brk id="77" max="16383" man="1"/>
    <brk id="110" max="16383" man="1"/>
    <brk id="143" max="16383" man="1"/>
    <brk id="174" max="16383" man="1"/>
    <brk id="209" max="16383" man="1"/>
  </rowBreaks>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E10"/>
  <sheetViews>
    <sheetView zoomScaleNormal="100" workbookViewId="0">
      <pane ySplit="2" topLeftCell="A3" activePane="bottomLeft" state="frozen"/>
      <selection pane="bottomLeft" activeCell="A3" sqref="A3"/>
    </sheetView>
  </sheetViews>
  <sheetFormatPr defaultRowHeight="15" x14ac:dyDescent="0.25"/>
  <cols>
    <col min="1" max="2" width="3.7109375" style="4" customWidth="1"/>
    <col min="3" max="3" width="72.85546875" style="4" customWidth="1"/>
    <col min="4" max="4" width="7" style="4" customWidth="1"/>
    <col min="5" max="5" width="7.28515625" style="4" customWidth="1"/>
  </cols>
  <sheetData>
    <row r="1" spans="1:5" x14ac:dyDescent="0.25">
      <c r="C1" s="1" t="s">
        <v>2000</v>
      </c>
    </row>
    <row r="2" spans="1:5" x14ac:dyDescent="0.25">
      <c r="C2" s="165" t="s">
        <v>2001</v>
      </c>
    </row>
    <row r="3" spans="1:5" ht="30" x14ac:dyDescent="0.25">
      <c r="C3" s="171" t="s">
        <v>1655</v>
      </c>
    </row>
    <row r="4" spans="1:5" x14ac:dyDescent="0.25">
      <c r="C4" s="22" t="s">
        <v>1245</v>
      </c>
      <c r="D4" s="28">
        <v>15</v>
      </c>
      <c r="E4" s="30">
        <f>D4/171</f>
        <v>8.771929824561403E-2</v>
      </c>
    </row>
    <row r="5" spans="1:5" x14ac:dyDescent="0.25">
      <c r="C5" s="4" t="s">
        <v>1654</v>
      </c>
      <c r="D5" s="28">
        <v>91</v>
      </c>
      <c r="E5" s="30">
        <f>D5/171</f>
        <v>0.53216374269005851</v>
      </c>
    </row>
    <row r="6" spans="1:5" x14ac:dyDescent="0.25">
      <c r="C6" s="4" t="s">
        <v>1653</v>
      </c>
      <c r="D6" s="28">
        <v>1</v>
      </c>
      <c r="E6" s="30">
        <f t="shared" ref="E6:E9" si="0">D6/171</f>
        <v>5.8479532163742687E-3</v>
      </c>
    </row>
    <row r="7" spans="1:5" x14ac:dyDescent="0.25">
      <c r="C7" s="4" t="s">
        <v>1652</v>
      </c>
      <c r="D7" s="28">
        <v>22</v>
      </c>
      <c r="E7" s="30">
        <f t="shared" si="0"/>
        <v>0.12865497076023391</v>
      </c>
    </row>
    <row r="8" spans="1:5" x14ac:dyDescent="0.25">
      <c r="C8" s="4" t="s">
        <v>1651</v>
      </c>
      <c r="D8" s="28">
        <v>41</v>
      </c>
      <c r="E8" s="30">
        <f t="shared" si="0"/>
        <v>0.23976608187134502</v>
      </c>
    </row>
    <row r="9" spans="1:5" x14ac:dyDescent="0.25">
      <c r="C9" s="4" t="s">
        <v>1650</v>
      </c>
      <c r="D9" s="28">
        <v>1</v>
      </c>
      <c r="E9" s="30">
        <f t="shared" si="0"/>
        <v>5.8479532163742687E-3</v>
      </c>
    </row>
    <row r="10" spans="1:5" x14ac:dyDescent="0.25">
      <c r="A10" s="28"/>
      <c r="B10" s="28"/>
      <c r="C10" s="28" t="s">
        <v>74</v>
      </c>
      <c r="D10" s="28">
        <f>SUM(D4:D9)</f>
        <v>171</v>
      </c>
      <c r="E10" s="28"/>
    </row>
  </sheetData>
  <printOptions headings="1" gridLines="1"/>
  <pageMargins left="0.25" right="0.25" top="0.75" bottom="0.75" header="0.3" footer="0.3"/>
  <pageSetup orientation="portrait" horizontalDpi="360" verticalDpi="360" r:id="rId1"/>
  <headerFooter>
    <oddHeader>&amp;C&amp;"-,Bold"Sección III</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D27"/>
  <sheetViews>
    <sheetView zoomScaleNormal="100" workbookViewId="0">
      <pane ySplit="2" topLeftCell="A3" activePane="bottomLeft" state="frozen"/>
      <selection pane="bottomLeft" activeCell="B10" sqref="B10"/>
    </sheetView>
  </sheetViews>
  <sheetFormatPr defaultRowHeight="15" x14ac:dyDescent="0.25"/>
  <cols>
    <col min="1" max="1" width="3.7109375" customWidth="1"/>
    <col min="2" max="2" width="70.5703125" customWidth="1"/>
    <col min="3" max="3" width="8.85546875" customWidth="1"/>
    <col min="4" max="4" width="7.42578125" customWidth="1"/>
  </cols>
  <sheetData>
    <row r="1" spans="1:4" x14ac:dyDescent="0.25">
      <c r="B1" s="1" t="s">
        <v>2003</v>
      </c>
    </row>
    <row r="2" spans="1:4" x14ac:dyDescent="0.25">
      <c r="B2" s="165" t="s">
        <v>2002</v>
      </c>
    </row>
    <row r="3" spans="1:4" x14ac:dyDescent="0.25">
      <c r="B3" s="165" t="s">
        <v>1745</v>
      </c>
      <c r="C3" s="58"/>
    </row>
    <row r="4" spans="1:4" x14ac:dyDescent="0.25">
      <c r="A4" s="4"/>
      <c r="B4" s="4" t="s">
        <v>1744</v>
      </c>
      <c r="C4" s="4">
        <v>44</v>
      </c>
      <c r="D4" s="4"/>
    </row>
    <row r="5" spans="1:4" x14ac:dyDescent="0.25">
      <c r="A5" s="4"/>
      <c r="B5" s="4" t="s">
        <v>1743</v>
      </c>
      <c r="C5" s="4">
        <v>41</v>
      </c>
      <c r="D5" s="4"/>
    </row>
    <row r="6" spans="1:4" x14ac:dyDescent="0.25">
      <c r="A6" s="4"/>
      <c r="B6" s="4" t="s">
        <v>1742</v>
      </c>
      <c r="C6" s="4">
        <v>28</v>
      </c>
      <c r="D6" s="4"/>
    </row>
    <row r="7" spans="1:4" x14ac:dyDescent="0.25">
      <c r="A7" s="4"/>
      <c r="B7" s="4" t="s">
        <v>1741</v>
      </c>
      <c r="C7" s="4">
        <v>27</v>
      </c>
      <c r="D7" s="4"/>
    </row>
    <row r="8" spans="1:4" x14ac:dyDescent="0.25">
      <c r="A8" s="4"/>
      <c r="B8" s="4" t="s">
        <v>1740</v>
      </c>
      <c r="C8" s="4">
        <v>27</v>
      </c>
      <c r="D8" s="4"/>
    </row>
    <row r="9" spans="1:4" x14ac:dyDescent="0.25">
      <c r="A9" s="4"/>
      <c r="B9" s="4" t="s">
        <v>1739</v>
      </c>
      <c r="C9" s="4">
        <v>18</v>
      </c>
      <c r="D9" s="4"/>
    </row>
    <row r="10" spans="1:4" x14ac:dyDescent="0.25">
      <c r="A10" s="4"/>
      <c r="B10" s="4" t="s">
        <v>1738</v>
      </c>
      <c r="C10" s="4">
        <v>15</v>
      </c>
      <c r="D10" s="4"/>
    </row>
    <row r="11" spans="1:4" x14ac:dyDescent="0.25">
      <c r="A11" s="4"/>
      <c r="B11" s="4" t="s">
        <v>1737</v>
      </c>
      <c r="C11" s="4">
        <v>12</v>
      </c>
      <c r="D11" s="4"/>
    </row>
    <row r="12" spans="1:4" x14ac:dyDescent="0.25">
      <c r="A12" s="4"/>
      <c r="B12" s="4" t="s">
        <v>1736</v>
      </c>
      <c r="C12" s="4">
        <v>6</v>
      </c>
      <c r="D12" s="4"/>
    </row>
    <row r="13" spans="1:4" s="1" customFormat="1" x14ac:dyDescent="0.25">
      <c r="A13" s="28"/>
      <c r="B13" s="28" t="s">
        <v>74</v>
      </c>
      <c r="C13" s="28">
        <f>SUM(C4:C12)</f>
        <v>218</v>
      </c>
      <c r="D13" s="30">
        <f>C13/SUM(C13,C27)</f>
        <v>0.53431372549019607</v>
      </c>
    </row>
    <row r="14" spans="1:4" s="1" customFormat="1" x14ac:dyDescent="0.25">
      <c r="A14" s="28"/>
      <c r="B14" s="28"/>
      <c r="C14" s="28"/>
      <c r="D14" s="28"/>
    </row>
    <row r="15" spans="1:4" x14ac:dyDescent="0.25">
      <c r="A15" s="4"/>
      <c r="B15" s="4"/>
      <c r="C15" s="4"/>
      <c r="D15" s="4"/>
    </row>
    <row r="16" spans="1:4" x14ac:dyDescent="0.25">
      <c r="A16" s="4"/>
      <c r="B16" s="165" t="s">
        <v>501</v>
      </c>
      <c r="C16" s="4"/>
      <c r="D16" s="4"/>
    </row>
    <row r="17" spans="1:4" x14ac:dyDescent="0.25">
      <c r="A17" s="4"/>
      <c r="B17" s="4" t="s">
        <v>1735</v>
      </c>
      <c r="C17" s="4">
        <v>44</v>
      </c>
      <c r="D17" s="4"/>
    </row>
    <row r="18" spans="1:4" x14ac:dyDescent="0.25">
      <c r="A18" s="4"/>
      <c r="B18" s="4" t="s">
        <v>626</v>
      </c>
      <c r="C18" s="4">
        <v>28</v>
      </c>
      <c r="D18" s="4"/>
    </row>
    <row r="19" spans="1:4" x14ac:dyDescent="0.25">
      <c r="A19" s="4"/>
      <c r="B19" s="4" t="s">
        <v>1734</v>
      </c>
      <c r="C19" s="4">
        <v>23</v>
      </c>
      <c r="D19" s="4"/>
    </row>
    <row r="20" spans="1:4" ht="30" x14ac:dyDescent="0.25">
      <c r="A20" s="4"/>
      <c r="B20" s="22" t="s">
        <v>1733</v>
      </c>
      <c r="C20" s="22">
        <v>21</v>
      </c>
      <c r="D20" s="4"/>
    </row>
    <row r="21" spans="1:4" x14ac:dyDescent="0.25">
      <c r="A21" s="4"/>
      <c r="B21" s="4" t="s">
        <v>1732</v>
      </c>
      <c r="C21" s="4">
        <v>19</v>
      </c>
      <c r="D21" s="4"/>
    </row>
    <row r="22" spans="1:4" x14ac:dyDescent="0.25">
      <c r="A22" s="4"/>
      <c r="B22" s="4" t="s">
        <v>1731</v>
      </c>
      <c r="C22" s="4">
        <v>16</v>
      </c>
      <c r="D22" s="4"/>
    </row>
    <row r="23" spans="1:4" x14ac:dyDescent="0.25">
      <c r="A23" s="4"/>
      <c r="B23" s="4" t="s">
        <v>1730</v>
      </c>
      <c r="C23" s="4">
        <v>15</v>
      </c>
      <c r="D23" s="4"/>
    </row>
    <row r="24" spans="1:4" x14ac:dyDescent="0.25">
      <c r="A24" s="4"/>
      <c r="B24" s="4" t="s">
        <v>1661</v>
      </c>
      <c r="C24" s="4">
        <v>13</v>
      </c>
      <c r="D24" s="4"/>
    </row>
    <row r="25" spans="1:4" x14ac:dyDescent="0.25">
      <c r="A25" s="4"/>
      <c r="B25" s="4" t="s">
        <v>1729</v>
      </c>
      <c r="C25" s="4">
        <v>9</v>
      </c>
      <c r="D25" s="4"/>
    </row>
    <row r="26" spans="1:4" x14ac:dyDescent="0.25">
      <c r="A26" s="4"/>
      <c r="B26" s="4" t="s">
        <v>1728</v>
      </c>
      <c r="C26" s="4">
        <v>2</v>
      </c>
      <c r="D26" s="4"/>
    </row>
    <row r="27" spans="1:4" s="1" customFormat="1" x14ac:dyDescent="0.25">
      <c r="A27" s="28"/>
      <c r="B27" s="28" t="s">
        <v>74</v>
      </c>
      <c r="C27" s="28">
        <f>SUM(C17:C26)</f>
        <v>190</v>
      </c>
      <c r="D27" s="30">
        <f>C27/SUM(C13,C27)</f>
        <v>0.46568627450980393</v>
      </c>
    </row>
  </sheetData>
  <printOptions headings="1" gridLines="1"/>
  <pageMargins left="0.25" right="0.25" top="0.75" bottom="0.75" header="0.3" footer="0.3"/>
  <pageSetup orientation="portrait" horizontalDpi="360" verticalDpi="360" r:id="rId1"/>
  <headerFooter>
    <oddHeader>&amp;C&amp;"-,Bold"Sección III</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XFD43"/>
  <sheetViews>
    <sheetView zoomScaleNormal="100" workbookViewId="0">
      <pane ySplit="2" topLeftCell="A3" activePane="bottomLeft" state="frozen"/>
      <selection pane="bottomLeft" activeCell="A3" sqref="A3"/>
    </sheetView>
  </sheetViews>
  <sheetFormatPr defaultRowHeight="15" x14ac:dyDescent="0.25"/>
  <cols>
    <col min="1" max="1" width="72.7109375" customWidth="1"/>
    <col min="2" max="2" width="8.140625" customWidth="1"/>
    <col min="3" max="3" width="14.28515625" style="189" customWidth="1"/>
    <col min="6" max="6" width="14.7109375" customWidth="1"/>
    <col min="7" max="7" width="15.140625" customWidth="1"/>
  </cols>
  <sheetData>
    <row r="1" spans="1:16384" x14ac:dyDescent="0.25">
      <c r="A1" s="1" t="s">
        <v>2005</v>
      </c>
      <c r="B1" s="1"/>
      <c r="C1" s="187"/>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c r="XEQ1" s="1"/>
      <c r="XER1" s="1"/>
      <c r="XES1" s="1"/>
      <c r="XET1" s="1"/>
      <c r="XEU1" s="1"/>
      <c r="XEV1" s="1"/>
      <c r="XEW1" s="1"/>
      <c r="XEX1" s="1"/>
      <c r="XEY1" s="1"/>
      <c r="XEZ1" s="1"/>
      <c r="XFA1" s="1"/>
      <c r="XFB1" s="1"/>
      <c r="XFC1" s="1"/>
      <c r="XFD1" s="1"/>
    </row>
    <row r="2" spans="1:16384" ht="45" x14ac:dyDescent="0.25">
      <c r="A2" s="174" t="s">
        <v>2004</v>
      </c>
      <c r="B2" s="21"/>
      <c r="C2" s="188" t="s">
        <v>1749</v>
      </c>
      <c r="D2" s="21" t="s">
        <v>1747</v>
      </c>
      <c r="E2" s="21" t="s">
        <v>1748</v>
      </c>
      <c r="F2" s="21" t="s">
        <v>1278</v>
      </c>
      <c r="G2" s="21" t="s">
        <v>1782</v>
      </c>
    </row>
    <row r="3" spans="1:16384" x14ac:dyDescent="0.25">
      <c r="A3" s="4" t="s">
        <v>1781</v>
      </c>
      <c r="B3" s="4">
        <v>55</v>
      </c>
      <c r="F3">
        <v>1</v>
      </c>
    </row>
    <row r="4" spans="1:16384" x14ac:dyDescent="0.25">
      <c r="A4" s="4" t="s">
        <v>1780</v>
      </c>
      <c r="B4" s="4">
        <v>55</v>
      </c>
      <c r="C4" s="189">
        <v>1</v>
      </c>
      <c r="E4">
        <v>1</v>
      </c>
    </row>
    <row r="5" spans="1:16384" x14ac:dyDescent="0.25">
      <c r="A5" s="24" t="s">
        <v>1779</v>
      </c>
      <c r="B5" s="22">
        <v>49</v>
      </c>
      <c r="C5" s="188"/>
      <c r="D5" s="21">
        <v>1</v>
      </c>
      <c r="E5">
        <v>1</v>
      </c>
    </row>
    <row r="6" spans="1:16384" x14ac:dyDescent="0.25">
      <c r="A6" s="4" t="s">
        <v>1778</v>
      </c>
      <c r="B6" s="4">
        <v>46</v>
      </c>
      <c r="C6" s="189">
        <v>1</v>
      </c>
      <c r="D6">
        <v>1</v>
      </c>
      <c r="E6">
        <v>1</v>
      </c>
      <c r="F6">
        <v>1</v>
      </c>
    </row>
    <row r="7" spans="1:16384" x14ac:dyDescent="0.25">
      <c r="A7" s="22" t="s">
        <v>1777</v>
      </c>
      <c r="B7" s="22">
        <v>45</v>
      </c>
      <c r="C7" s="188"/>
      <c r="D7" s="21"/>
      <c r="E7">
        <v>1</v>
      </c>
      <c r="F7">
        <v>1</v>
      </c>
    </row>
    <row r="8" spans="1:16384" x14ac:dyDescent="0.25">
      <c r="A8" s="4" t="s">
        <v>1776</v>
      </c>
      <c r="B8" s="4">
        <v>43</v>
      </c>
      <c r="C8" s="189">
        <v>1</v>
      </c>
      <c r="D8">
        <v>1</v>
      </c>
      <c r="E8">
        <v>1</v>
      </c>
    </row>
    <row r="9" spans="1:16384" ht="30" x14ac:dyDescent="0.25">
      <c r="A9" s="177" t="s">
        <v>1775</v>
      </c>
      <c r="B9" s="4">
        <v>43</v>
      </c>
      <c r="C9" s="189">
        <v>1</v>
      </c>
      <c r="E9">
        <v>1</v>
      </c>
      <c r="F9">
        <v>1</v>
      </c>
      <c r="G9">
        <v>1</v>
      </c>
    </row>
    <row r="10" spans="1:16384" ht="45" x14ac:dyDescent="0.25">
      <c r="A10" s="24" t="s">
        <v>1774</v>
      </c>
      <c r="B10" s="4">
        <v>42</v>
      </c>
      <c r="C10" s="189">
        <v>1</v>
      </c>
      <c r="D10">
        <v>1</v>
      </c>
      <c r="E10">
        <v>1</v>
      </c>
      <c r="F10">
        <v>1</v>
      </c>
    </row>
    <row r="11" spans="1:16384" x14ac:dyDescent="0.25">
      <c r="A11" s="4" t="s">
        <v>1773</v>
      </c>
      <c r="B11" s="4">
        <v>41</v>
      </c>
      <c r="C11" s="189">
        <v>1</v>
      </c>
      <c r="D11" t="s">
        <v>1694</v>
      </c>
      <c r="E11" t="s">
        <v>1694</v>
      </c>
      <c r="F11">
        <v>1</v>
      </c>
    </row>
    <row r="12" spans="1:16384" ht="45" x14ac:dyDescent="0.25">
      <c r="A12" s="177" t="s">
        <v>1768</v>
      </c>
      <c r="B12" s="4">
        <v>40</v>
      </c>
      <c r="E12">
        <v>1</v>
      </c>
    </row>
    <row r="13" spans="1:16384" ht="45" x14ac:dyDescent="0.25">
      <c r="A13" s="24" t="s">
        <v>1772</v>
      </c>
      <c r="B13" s="22">
        <v>39</v>
      </c>
      <c r="C13" s="188"/>
      <c r="D13" s="21">
        <v>1</v>
      </c>
      <c r="E13">
        <v>1</v>
      </c>
      <c r="F13">
        <v>1</v>
      </c>
    </row>
    <row r="14" spans="1:16384" x14ac:dyDescent="0.25">
      <c r="A14" s="4" t="s">
        <v>1771</v>
      </c>
      <c r="B14" s="4">
        <v>38</v>
      </c>
      <c r="C14" s="189">
        <v>1</v>
      </c>
      <c r="D14">
        <v>1</v>
      </c>
    </row>
    <row r="15" spans="1:16384" x14ac:dyDescent="0.25">
      <c r="A15" s="22" t="s">
        <v>1770</v>
      </c>
      <c r="B15" s="4">
        <v>37</v>
      </c>
      <c r="C15" s="189">
        <v>1</v>
      </c>
      <c r="D15">
        <v>1</v>
      </c>
      <c r="G15">
        <v>1</v>
      </c>
    </row>
    <row r="16" spans="1:16384" x14ac:dyDescent="0.25">
      <c r="A16" s="4" t="s">
        <v>1769</v>
      </c>
      <c r="B16" s="4">
        <v>34</v>
      </c>
      <c r="D16">
        <v>1</v>
      </c>
      <c r="E16">
        <v>1</v>
      </c>
      <c r="F16">
        <v>1</v>
      </c>
    </row>
    <row r="17" spans="1:7" ht="45" x14ac:dyDescent="0.25">
      <c r="A17" s="177" t="s">
        <v>1768</v>
      </c>
      <c r="B17" s="4">
        <v>32</v>
      </c>
      <c r="C17" s="189">
        <v>1</v>
      </c>
      <c r="D17" t="s">
        <v>1694</v>
      </c>
      <c r="E17">
        <v>1</v>
      </c>
    </row>
    <row r="18" spans="1:7" x14ac:dyDescent="0.25">
      <c r="A18" s="22" t="s">
        <v>1763</v>
      </c>
      <c r="B18" s="4">
        <v>31</v>
      </c>
      <c r="F18">
        <v>1</v>
      </c>
    </row>
    <row r="19" spans="1:7" x14ac:dyDescent="0.25">
      <c r="A19" s="24" t="s">
        <v>1767</v>
      </c>
      <c r="B19" s="22">
        <v>28</v>
      </c>
      <c r="C19" s="188">
        <v>1</v>
      </c>
      <c r="D19" s="21"/>
    </row>
    <row r="20" spans="1:7" ht="30" x14ac:dyDescent="0.25">
      <c r="A20" s="24" t="s">
        <v>1766</v>
      </c>
      <c r="B20" s="4">
        <v>28</v>
      </c>
      <c r="C20" s="189">
        <v>1</v>
      </c>
      <c r="D20">
        <v>1</v>
      </c>
      <c r="F20">
        <v>1</v>
      </c>
      <c r="G20">
        <v>1</v>
      </c>
    </row>
    <row r="21" spans="1:7" ht="29.45" customHeight="1" x14ac:dyDescent="0.25">
      <c r="A21" s="24" t="s">
        <v>1765</v>
      </c>
      <c r="B21" s="4">
        <v>25</v>
      </c>
      <c r="C21" s="189">
        <v>1</v>
      </c>
      <c r="D21">
        <v>1</v>
      </c>
      <c r="E21">
        <v>1</v>
      </c>
    </row>
    <row r="22" spans="1:7" ht="13.15" customHeight="1" x14ac:dyDescent="0.25">
      <c r="A22" s="22" t="s">
        <v>1764</v>
      </c>
      <c r="B22" s="4">
        <v>21</v>
      </c>
      <c r="C22" s="189">
        <v>1</v>
      </c>
      <c r="D22">
        <v>1</v>
      </c>
      <c r="E22">
        <v>1</v>
      </c>
      <c r="G22">
        <v>1</v>
      </c>
    </row>
    <row r="23" spans="1:7" x14ac:dyDescent="0.25">
      <c r="A23" s="22" t="s">
        <v>1763</v>
      </c>
      <c r="B23" s="22">
        <v>19</v>
      </c>
      <c r="C23" s="188"/>
      <c r="D23" s="21"/>
      <c r="F23">
        <v>1</v>
      </c>
    </row>
    <row r="24" spans="1:7" x14ac:dyDescent="0.25">
      <c r="A24" s="4" t="s">
        <v>1762</v>
      </c>
      <c r="B24" s="4">
        <v>18</v>
      </c>
      <c r="E24">
        <v>1</v>
      </c>
      <c r="F24">
        <v>1</v>
      </c>
    </row>
    <row r="25" spans="1:7" x14ac:dyDescent="0.25">
      <c r="A25" s="4" t="s">
        <v>1761</v>
      </c>
      <c r="B25" s="4">
        <v>17</v>
      </c>
      <c r="C25" s="189">
        <v>1</v>
      </c>
      <c r="D25">
        <v>1</v>
      </c>
      <c r="E25">
        <v>1</v>
      </c>
      <c r="F25">
        <v>1</v>
      </c>
    </row>
    <row r="26" spans="1:7" x14ac:dyDescent="0.25">
      <c r="A26" s="4" t="s">
        <v>1760</v>
      </c>
      <c r="B26" s="4">
        <v>17</v>
      </c>
      <c r="C26" s="189">
        <v>1</v>
      </c>
      <c r="D26" t="s">
        <v>1694</v>
      </c>
      <c r="E26">
        <v>1</v>
      </c>
    </row>
    <row r="27" spans="1:7" x14ac:dyDescent="0.25">
      <c r="A27" s="4" t="s">
        <v>1759</v>
      </c>
      <c r="B27" s="4">
        <v>16</v>
      </c>
      <c r="F27">
        <v>1</v>
      </c>
    </row>
    <row r="28" spans="1:7" x14ac:dyDescent="0.25">
      <c r="A28" s="4" t="s">
        <v>1758</v>
      </c>
      <c r="B28" s="4">
        <v>12</v>
      </c>
      <c r="C28" s="189">
        <v>1</v>
      </c>
      <c r="D28">
        <v>1</v>
      </c>
    </row>
    <row r="29" spans="1:7" ht="30" x14ac:dyDescent="0.25">
      <c r="A29" s="24" t="s">
        <v>1757</v>
      </c>
      <c r="B29" s="4">
        <v>12</v>
      </c>
      <c r="C29" s="189">
        <v>1</v>
      </c>
      <c r="D29">
        <v>1</v>
      </c>
      <c r="E29">
        <v>1</v>
      </c>
      <c r="F29">
        <v>1</v>
      </c>
    </row>
    <row r="30" spans="1:7" ht="30" customHeight="1" x14ac:dyDescent="0.25">
      <c r="A30" s="22" t="s">
        <v>1756</v>
      </c>
      <c r="B30" s="4">
        <v>11</v>
      </c>
      <c r="C30" s="189">
        <v>1</v>
      </c>
      <c r="E30">
        <v>1</v>
      </c>
      <c r="G30">
        <v>1</v>
      </c>
    </row>
    <row r="31" spans="1:7" x14ac:dyDescent="0.25">
      <c r="A31" s="4" t="s">
        <v>1755</v>
      </c>
      <c r="B31" s="4">
        <v>9</v>
      </c>
      <c r="E31">
        <v>1</v>
      </c>
    </row>
    <row r="32" spans="1:7" x14ac:dyDescent="0.25">
      <c r="A32" s="22" t="s">
        <v>1754</v>
      </c>
      <c r="B32" s="4">
        <v>9</v>
      </c>
      <c r="C32" s="189">
        <v>1</v>
      </c>
      <c r="D32">
        <v>1</v>
      </c>
      <c r="E32">
        <v>1</v>
      </c>
      <c r="G32">
        <v>1</v>
      </c>
    </row>
    <row r="33" spans="1:7" x14ac:dyDescent="0.25">
      <c r="A33" s="25" t="s">
        <v>1753</v>
      </c>
      <c r="B33" s="4">
        <v>8</v>
      </c>
      <c r="C33" s="189">
        <v>1</v>
      </c>
      <c r="D33">
        <v>1</v>
      </c>
      <c r="G33">
        <v>1</v>
      </c>
    </row>
    <row r="34" spans="1:7" x14ac:dyDescent="0.25">
      <c r="A34" s="25" t="s">
        <v>1752</v>
      </c>
      <c r="B34" s="4">
        <v>6</v>
      </c>
      <c r="C34" s="189">
        <v>1</v>
      </c>
    </row>
    <row r="35" spans="1:7" ht="30" x14ac:dyDescent="0.25">
      <c r="A35" s="24" t="s">
        <v>1751</v>
      </c>
      <c r="B35" s="4">
        <v>6</v>
      </c>
      <c r="C35" s="189">
        <v>1</v>
      </c>
      <c r="D35" t="s">
        <v>1694</v>
      </c>
      <c r="E35" t="s">
        <v>1694</v>
      </c>
      <c r="F35">
        <v>1</v>
      </c>
      <c r="G35">
        <v>1</v>
      </c>
    </row>
    <row r="36" spans="1:7" x14ac:dyDescent="0.25">
      <c r="A36" s="1" t="s">
        <v>74</v>
      </c>
      <c r="B36" s="1">
        <f>SUM(B3:B35)</f>
        <v>932</v>
      </c>
      <c r="C36" s="189">
        <v>615</v>
      </c>
      <c r="D36">
        <v>443</v>
      </c>
      <c r="E36">
        <v>547</v>
      </c>
      <c r="F36">
        <v>492</v>
      </c>
      <c r="G36">
        <v>161</v>
      </c>
    </row>
    <row r="38" spans="1:7" s="1" customFormat="1" x14ac:dyDescent="0.25">
      <c r="A38" s="19" t="s">
        <v>1750</v>
      </c>
      <c r="C38" s="187"/>
    </row>
    <row r="39" spans="1:7" s="1" customFormat="1" x14ac:dyDescent="0.25">
      <c r="A39" s="19" t="s">
        <v>1749</v>
      </c>
      <c r="C39" s="187"/>
    </row>
    <row r="40" spans="1:7" s="1" customFormat="1" x14ac:dyDescent="0.25">
      <c r="A40" s="19" t="s">
        <v>1748</v>
      </c>
      <c r="C40" s="187"/>
    </row>
    <row r="41" spans="1:7" s="1" customFormat="1" x14ac:dyDescent="0.25">
      <c r="A41" s="19" t="s">
        <v>1278</v>
      </c>
      <c r="C41" s="187"/>
    </row>
    <row r="42" spans="1:7" s="1" customFormat="1" x14ac:dyDescent="0.25">
      <c r="A42" s="19" t="s">
        <v>1747</v>
      </c>
      <c r="C42" s="187"/>
    </row>
    <row r="43" spans="1:7" s="1" customFormat="1" x14ac:dyDescent="0.25">
      <c r="A43" s="19" t="s">
        <v>1746</v>
      </c>
      <c r="C43" s="187"/>
    </row>
  </sheetData>
  <printOptions headings="1" gridLines="1"/>
  <pageMargins left="0.25" right="0.25" top="0.75" bottom="0.75" header="0.3" footer="0.3"/>
  <pageSetup orientation="portrait" r:id="rId1"/>
  <headerFooter>
    <oddHeader>&amp;C&amp;"-,Bold"Sección III</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N34"/>
  <sheetViews>
    <sheetView zoomScaleNormal="100" workbookViewId="0">
      <pane ySplit="2" topLeftCell="A3" activePane="bottomLeft" state="frozen"/>
      <selection pane="bottomLeft" activeCell="A3" sqref="A3"/>
    </sheetView>
  </sheetViews>
  <sheetFormatPr defaultRowHeight="15" x14ac:dyDescent="0.25"/>
  <cols>
    <col min="1" max="1" width="3.7109375" customWidth="1"/>
    <col min="2" max="2" width="74.28515625" customWidth="1"/>
    <col min="3" max="3" width="8.7109375" customWidth="1"/>
    <col min="4" max="4" width="11.7109375" customWidth="1"/>
    <col min="5" max="5" width="12.28515625" customWidth="1"/>
    <col min="6" max="6" width="10.28515625" customWidth="1"/>
    <col min="8" max="8" width="10.28515625" customWidth="1"/>
    <col min="10" max="10" width="9.7109375" customWidth="1"/>
    <col min="12" max="12" width="9.7109375" customWidth="1"/>
  </cols>
  <sheetData>
    <row r="1" spans="1:14" x14ac:dyDescent="0.25">
      <c r="B1" s="1" t="s">
        <v>2006</v>
      </c>
    </row>
    <row r="2" spans="1:14" ht="33" customHeight="1" x14ac:dyDescent="0.25">
      <c r="B2" s="165" t="s">
        <v>1965</v>
      </c>
      <c r="D2" s="178" t="s">
        <v>1819</v>
      </c>
      <c r="E2" s="178" t="s">
        <v>1818</v>
      </c>
      <c r="F2" s="178" t="s">
        <v>1748</v>
      </c>
      <c r="G2" s="178" t="s">
        <v>540</v>
      </c>
      <c r="H2" s="178" t="s">
        <v>1817</v>
      </c>
      <c r="I2" s="178" t="s">
        <v>1243</v>
      </c>
      <c r="J2" s="178" t="s">
        <v>1816</v>
      </c>
      <c r="K2" s="178" t="s">
        <v>1815</v>
      </c>
      <c r="L2" s="178" t="s">
        <v>1814</v>
      </c>
      <c r="M2" s="178" t="s">
        <v>1813</v>
      </c>
      <c r="N2" s="21"/>
    </row>
    <row r="3" spans="1:14" ht="45" x14ac:dyDescent="0.25">
      <c r="A3" s="4"/>
      <c r="B3" s="24" t="s">
        <v>1812</v>
      </c>
      <c r="C3" s="4">
        <v>38</v>
      </c>
      <c r="E3">
        <v>1</v>
      </c>
      <c r="H3">
        <v>1</v>
      </c>
      <c r="I3">
        <v>1</v>
      </c>
      <c r="M3">
        <v>1</v>
      </c>
    </row>
    <row r="4" spans="1:14" x14ac:dyDescent="0.25">
      <c r="A4" s="4"/>
      <c r="B4" s="22" t="s">
        <v>1811</v>
      </c>
      <c r="C4" s="4">
        <v>35</v>
      </c>
      <c r="J4">
        <v>1</v>
      </c>
    </row>
    <row r="5" spans="1:14" ht="30" x14ac:dyDescent="0.25">
      <c r="A5" s="4"/>
      <c r="B5" s="24" t="s">
        <v>1810</v>
      </c>
      <c r="C5" s="22">
        <v>32</v>
      </c>
      <c r="D5" s="21"/>
      <c r="E5" s="21">
        <v>1</v>
      </c>
      <c r="F5" s="21">
        <v>1</v>
      </c>
      <c r="H5" s="21">
        <v>1</v>
      </c>
    </row>
    <row r="6" spans="1:14" ht="30" x14ac:dyDescent="0.25">
      <c r="A6" s="4"/>
      <c r="B6" s="22" t="s">
        <v>1809</v>
      </c>
      <c r="C6" s="4">
        <v>31</v>
      </c>
      <c r="E6">
        <v>1</v>
      </c>
      <c r="K6">
        <v>1</v>
      </c>
    </row>
    <row r="7" spans="1:14" ht="31.15" customHeight="1" x14ac:dyDescent="0.25">
      <c r="A7" s="4"/>
      <c r="B7" s="22" t="s">
        <v>1808</v>
      </c>
      <c r="C7" s="4">
        <v>31</v>
      </c>
      <c r="E7">
        <v>1</v>
      </c>
      <c r="F7">
        <v>1</v>
      </c>
      <c r="H7">
        <v>1</v>
      </c>
      <c r="I7">
        <v>1</v>
      </c>
    </row>
    <row r="8" spans="1:14" x14ac:dyDescent="0.25">
      <c r="A8" s="4"/>
      <c r="B8" s="22" t="s">
        <v>1807</v>
      </c>
      <c r="C8" s="4">
        <v>29</v>
      </c>
      <c r="E8">
        <v>1</v>
      </c>
      <c r="F8">
        <v>1</v>
      </c>
      <c r="K8">
        <v>1</v>
      </c>
    </row>
    <row r="9" spans="1:14" x14ac:dyDescent="0.25">
      <c r="A9" s="4"/>
      <c r="B9" s="22" t="s">
        <v>1806</v>
      </c>
      <c r="C9" s="4">
        <v>28</v>
      </c>
      <c r="E9">
        <v>1</v>
      </c>
      <c r="H9">
        <v>1</v>
      </c>
    </row>
    <row r="10" spans="1:14" x14ac:dyDescent="0.25">
      <c r="A10" s="4"/>
      <c r="B10" s="4" t="s">
        <v>1805</v>
      </c>
      <c r="C10" s="4">
        <v>26</v>
      </c>
      <c r="F10">
        <v>1</v>
      </c>
    </row>
    <row r="11" spans="1:14" x14ac:dyDescent="0.25">
      <c r="A11" s="4"/>
      <c r="B11" s="4" t="s">
        <v>1804</v>
      </c>
      <c r="C11" s="4">
        <v>25</v>
      </c>
      <c r="E11">
        <v>1</v>
      </c>
      <c r="F11">
        <v>1</v>
      </c>
      <c r="J11">
        <v>1</v>
      </c>
    </row>
    <row r="12" spans="1:14" ht="30" x14ac:dyDescent="0.25">
      <c r="A12" s="4"/>
      <c r="B12" s="24" t="s">
        <v>1803</v>
      </c>
      <c r="C12" s="4">
        <v>24</v>
      </c>
      <c r="F12">
        <v>1</v>
      </c>
      <c r="J12">
        <v>1</v>
      </c>
    </row>
    <row r="13" spans="1:14" x14ac:dyDescent="0.25">
      <c r="A13" s="4"/>
      <c r="B13" s="22" t="s">
        <v>1802</v>
      </c>
      <c r="C13" s="4">
        <v>24</v>
      </c>
      <c r="E13">
        <v>1</v>
      </c>
      <c r="H13">
        <v>1</v>
      </c>
      <c r="K13">
        <v>1</v>
      </c>
    </row>
    <row r="14" spans="1:14" x14ac:dyDescent="0.25">
      <c r="A14" s="4"/>
      <c r="B14" s="4" t="s">
        <v>1801</v>
      </c>
      <c r="C14" s="4">
        <v>23</v>
      </c>
    </row>
    <row r="15" spans="1:14" ht="30" x14ac:dyDescent="0.25">
      <c r="A15" s="4"/>
      <c r="B15" s="24" t="s">
        <v>1800</v>
      </c>
      <c r="C15" s="4">
        <v>21</v>
      </c>
      <c r="E15">
        <v>1</v>
      </c>
      <c r="F15">
        <v>1</v>
      </c>
      <c r="I15">
        <v>1</v>
      </c>
      <c r="J15">
        <v>1</v>
      </c>
    </row>
    <row r="16" spans="1:14" x14ac:dyDescent="0.25">
      <c r="A16" s="4"/>
      <c r="B16" s="4" t="s">
        <v>1799</v>
      </c>
      <c r="C16" s="4">
        <v>19</v>
      </c>
      <c r="F16">
        <v>1</v>
      </c>
      <c r="H16">
        <v>1</v>
      </c>
    </row>
    <row r="17" spans="1:13" x14ac:dyDescent="0.25">
      <c r="A17" s="4"/>
      <c r="B17" s="22" t="s">
        <v>1798</v>
      </c>
      <c r="C17" s="4">
        <v>18</v>
      </c>
      <c r="D17">
        <v>1</v>
      </c>
      <c r="E17">
        <v>1</v>
      </c>
      <c r="H17">
        <v>1</v>
      </c>
      <c r="I17">
        <v>1</v>
      </c>
      <c r="J17">
        <v>1</v>
      </c>
    </row>
    <row r="18" spans="1:13" ht="30" x14ac:dyDescent="0.25">
      <c r="A18" s="4"/>
      <c r="B18" s="22" t="s">
        <v>1797</v>
      </c>
      <c r="C18" s="4">
        <v>17</v>
      </c>
      <c r="E18">
        <v>1</v>
      </c>
      <c r="F18">
        <v>1</v>
      </c>
    </row>
    <row r="19" spans="1:13" x14ac:dyDescent="0.25">
      <c r="A19" s="4"/>
      <c r="B19" s="22" t="s">
        <v>1796</v>
      </c>
      <c r="C19" s="4">
        <v>12</v>
      </c>
      <c r="F19">
        <v>1</v>
      </c>
      <c r="I19">
        <v>1</v>
      </c>
    </row>
    <row r="20" spans="1:13" x14ac:dyDescent="0.25">
      <c r="A20" s="4"/>
      <c r="B20" s="22" t="s">
        <v>1795</v>
      </c>
      <c r="C20" s="4">
        <v>12</v>
      </c>
      <c r="E20">
        <v>1</v>
      </c>
      <c r="F20">
        <v>1</v>
      </c>
    </row>
    <row r="21" spans="1:13" ht="30" x14ac:dyDescent="0.25">
      <c r="A21" s="4"/>
      <c r="B21" s="22" t="s">
        <v>1794</v>
      </c>
      <c r="C21" s="4">
        <v>12</v>
      </c>
      <c r="E21">
        <v>1</v>
      </c>
      <c r="H21">
        <v>1</v>
      </c>
      <c r="K21">
        <v>1</v>
      </c>
    </row>
    <row r="22" spans="1:13" x14ac:dyDescent="0.25">
      <c r="A22" s="4"/>
      <c r="B22" s="22" t="s">
        <v>1793</v>
      </c>
      <c r="C22" s="4">
        <v>11</v>
      </c>
      <c r="E22">
        <v>1</v>
      </c>
      <c r="H22">
        <v>1</v>
      </c>
      <c r="K22">
        <v>1</v>
      </c>
    </row>
    <row r="23" spans="1:13" ht="30" x14ac:dyDescent="0.25">
      <c r="A23" s="4"/>
      <c r="B23" s="22" t="s">
        <v>1792</v>
      </c>
      <c r="C23" s="4">
        <v>6</v>
      </c>
      <c r="F23">
        <v>1</v>
      </c>
      <c r="I23">
        <v>1</v>
      </c>
    </row>
    <row r="24" spans="1:13" x14ac:dyDescent="0.25">
      <c r="A24" s="4"/>
      <c r="B24" s="4" t="s">
        <v>1791</v>
      </c>
      <c r="C24" s="4">
        <v>3</v>
      </c>
      <c r="D24">
        <v>1</v>
      </c>
      <c r="J24">
        <v>1</v>
      </c>
    </row>
    <row r="25" spans="1:13" x14ac:dyDescent="0.25">
      <c r="A25" s="4"/>
      <c r="B25" s="22" t="s">
        <v>1790</v>
      </c>
      <c r="C25" s="4">
        <v>3</v>
      </c>
      <c r="K25">
        <v>1</v>
      </c>
    </row>
    <row r="26" spans="1:13" x14ac:dyDescent="0.25">
      <c r="C26">
        <f>SUM(C3:C25)</f>
        <v>480</v>
      </c>
      <c r="D26">
        <v>21</v>
      </c>
      <c r="E26">
        <v>302</v>
      </c>
      <c r="F26">
        <v>254</v>
      </c>
      <c r="G26">
        <v>0</v>
      </c>
      <c r="H26">
        <v>213</v>
      </c>
      <c r="I26">
        <v>126</v>
      </c>
      <c r="J26">
        <v>127</v>
      </c>
      <c r="K26">
        <v>110</v>
      </c>
      <c r="L26">
        <v>0</v>
      </c>
      <c r="M26">
        <v>38</v>
      </c>
    </row>
    <row r="28" spans="1:13" x14ac:dyDescent="0.25">
      <c r="B28" s="22" t="s">
        <v>1789</v>
      </c>
    </row>
    <row r="29" spans="1:13" x14ac:dyDescent="0.25">
      <c r="B29" t="s">
        <v>1788</v>
      </c>
    </row>
    <row r="30" spans="1:13" x14ac:dyDescent="0.25">
      <c r="B30" t="s">
        <v>1787</v>
      </c>
    </row>
    <row r="31" spans="1:13" x14ac:dyDescent="0.25">
      <c r="B31" t="s">
        <v>1786</v>
      </c>
    </row>
    <row r="32" spans="1:13" x14ac:dyDescent="0.25">
      <c r="B32" t="s">
        <v>1785</v>
      </c>
    </row>
    <row r="33" spans="2:2" x14ac:dyDescent="0.25">
      <c r="B33" t="s">
        <v>1784</v>
      </c>
    </row>
    <row r="34" spans="2:2" x14ac:dyDescent="0.25">
      <c r="B34" t="s">
        <v>1783</v>
      </c>
    </row>
  </sheetData>
  <printOptions headings="1" gridLines="1"/>
  <pageMargins left="0.25" right="0.25" top="0.75" bottom="0.75" header="0.3" footer="0.3"/>
  <pageSetup orientation="portrait" horizontalDpi="360" verticalDpi="360" r:id="rId1"/>
  <headerFooter>
    <oddHeader>&amp;C&amp;"-,Bold"Sección III</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D47"/>
  <sheetViews>
    <sheetView zoomScaleNormal="100" workbookViewId="0">
      <pane ySplit="2" topLeftCell="A3" activePane="bottomLeft" state="frozen"/>
      <selection pane="bottomLeft" activeCell="A3" sqref="A3"/>
    </sheetView>
  </sheetViews>
  <sheetFormatPr defaultRowHeight="15" x14ac:dyDescent="0.25"/>
  <cols>
    <col min="1" max="1" width="6.7109375" style="6" customWidth="1"/>
    <col min="2" max="2" width="71.28515625" style="6" customWidth="1"/>
    <col min="3" max="3" width="8.7109375" style="6" customWidth="1"/>
    <col min="4" max="16384" width="9.140625" style="6"/>
  </cols>
  <sheetData>
    <row r="1" spans="1:3" ht="15.75" thickBot="1" x14ac:dyDescent="0.3">
      <c r="B1" s="1" t="s">
        <v>2008</v>
      </c>
    </row>
    <row r="2" spans="1:3" ht="30.75" thickBot="1" x14ac:dyDescent="0.3">
      <c r="A2" s="1" t="s">
        <v>1</v>
      </c>
      <c r="B2" s="179" t="s">
        <v>2007</v>
      </c>
      <c r="C2" s="63" t="s">
        <v>3</v>
      </c>
    </row>
    <row r="3" spans="1:3" x14ac:dyDescent="0.25">
      <c r="A3" s="6" t="s">
        <v>90</v>
      </c>
      <c r="B3" s="4" t="s">
        <v>1834</v>
      </c>
      <c r="C3" s="4">
        <v>53</v>
      </c>
    </row>
    <row r="4" spans="1:3" x14ac:dyDescent="0.25">
      <c r="A4" s="6" t="s">
        <v>90</v>
      </c>
      <c r="B4" s="8" t="s">
        <v>1182</v>
      </c>
      <c r="C4" s="4">
        <v>23</v>
      </c>
    </row>
    <row r="5" spans="1:3" x14ac:dyDescent="0.25">
      <c r="A5" s="6" t="s">
        <v>90</v>
      </c>
      <c r="B5" s="4" t="s">
        <v>1077</v>
      </c>
      <c r="C5" s="4">
        <v>21</v>
      </c>
    </row>
    <row r="6" spans="1:3" x14ac:dyDescent="0.25">
      <c r="A6" s="6" t="s">
        <v>90</v>
      </c>
      <c r="B6" s="4" t="s">
        <v>1072</v>
      </c>
      <c r="C6" s="4">
        <v>16</v>
      </c>
    </row>
    <row r="7" spans="1:3" x14ac:dyDescent="0.25">
      <c r="A7" s="6" t="s">
        <v>90</v>
      </c>
      <c r="B7" s="8" t="s">
        <v>1833</v>
      </c>
      <c r="C7" s="4">
        <v>15</v>
      </c>
    </row>
    <row r="8" spans="1:3" x14ac:dyDescent="0.25">
      <c r="A8" s="6" t="s">
        <v>90</v>
      </c>
      <c r="B8" s="4" t="s">
        <v>1832</v>
      </c>
      <c r="C8" s="4">
        <v>11</v>
      </c>
    </row>
    <row r="9" spans="1:3" x14ac:dyDescent="0.25">
      <c r="A9" s="6" t="s">
        <v>1824</v>
      </c>
      <c r="B9" s="4" t="s">
        <v>1563</v>
      </c>
      <c r="C9" s="4">
        <v>16</v>
      </c>
    </row>
    <row r="10" spans="1:3" x14ac:dyDescent="0.25">
      <c r="A10" s="6" t="s">
        <v>1824</v>
      </c>
      <c r="B10" s="4" t="s">
        <v>1103</v>
      </c>
      <c r="C10" s="4">
        <v>15</v>
      </c>
    </row>
    <row r="11" spans="1:3" x14ac:dyDescent="0.25">
      <c r="A11" s="6" t="s">
        <v>1824</v>
      </c>
      <c r="B11" s="4" t="s">
        <v>1831</v>
      </c>
      <c r="C11" s="4">
        <v>13</v>
      </c>
    </row>
    <row r="12" spans="1:3" x14ac:dyDescent="0.25">
      <c r="A12" s="6" t="s">
        <v>142</v>
      </c>
      <c r="B12" s="8" t="s">
        <v>402</v>
      </c>
      <c r="C12" s="4">
        <v>4</v>
      </c>
    </row>
    <row r="13" spans="1:3" x14ac:dyDescent="0.25">
      <c r="A13" s="6" t="s">
        <v>110</v>
      </c>
      <c r="B13" s="4" t="s">
        <v>1495</v>
      </c>
      <c r="C13" s="4">
        <v>17</v>
      </c>
    </row>
    <row r="14" spans="1:3" x14ac:dyDescent="0.25">
      <c r="A14" s="6" t="s">
        <v>110</v>
      </c>
      <c r="B14" s="4" t="s">
        <v>1085</v>
      </c>
      <c r="C14" s="4">
        <v>17</v>
      </c>
    </row>
    <row r="15" spans="1:3" x14ac:dyDescent="0.25">
      <c r="A15" s="6" t="s">
        <v>110</v>
      </c>
      <c r="B15" s="4" t="s">
        <v>1830</v>
      </c>
      <c r="C15" s="4">
        <v>15</v>
      </c>
    </row>
    <row r="16" spans="1:3" x14ac:dyDescent="0.25">
      <c r="A16" s="6" t="s">
        <v>110</v>
      </c>
      <c r="B16" s="4" t="s">
        <v>1144</v>
      </c>
      <c r="C16" s="4">
        <v>13</v>
      </c>
    </row>
    <row r="17" spans="1:3" x14ac:dyDescent="0.25">
      <c r="A17" s="6" t="s">
        <v>110</v>
      </c>
      <c r="B17" s="4" t="s">
        <v>1087</v>
      </c>
      <c r="C17" s="4">
        <v>5</v>
      </c>
    </row>
    <row r="18" spans="1:3" x14ac:dyDescent="0.25">
      <c r="A18" s="6" t="s">
        <v>110</v>
      </c>
      <c r="B18" s="176">
        <v>211</v>
      </c>
      <c r="C18" s="4">
        <v>2</v>
      </c>
    </row>
    <row r="19" spans="1:3" x14ac:dyDescent="0.25">
      <c r="A19" s="6" t="s">
        <v>110</v>
      </c>
      <c r="B19" s="4" t="s">
        <v>1829</v>
      </c>
      <c r="C19" s="4">
        <v>2</v>
      </c>
    </row>
    <row r="20" spans="1:3" x14ac:dyDescent="0.25">
      <c r="A20" s="6" t="s">
        <v>30</v>
      </c>
      <c r="B20" s="4" t="s">
        <v>1175</v>
      </c>
      <c r="C20" s="4">
        <v>14</v>
      </c>
    </row>
    <row r="21" spans="1:3" x14ac:dyDescent="0.25">
      <c r="A21" s="6" t="s">
        <v>958</v>
      </c>
      <c r="B21" s="4" t="s">
        <v>1125</v>
      </c>
      <c r="C21" s="4">
        <v>33</v>
      </c>
    </row>
    <row r="22" spans="1:3" x14ac:dyDescent="0.25">
      <c r="A22" s="6" t="s">
        <v>958</v>
      </c>
      <c r="B22" s="4" t="s">
        <v>1673</v>
      </c>
      <c r="C22" s="4">
        <v>13</v>
      </c>
    </row>
    <row r="23" spans="1:3" x14ac:dyDescent="0.25">
      <c r="A23" s="6" t="s">
        <v>958</v>
      </c>
      <c r="B23" s="4" t="s">
        <v>1672</v>
      </c>
      <c r="C23" s="4">
        <v>13</v>
      </c>
    </row>
    <row r="24" spans="1:3" x14ac:dyDescent="0.25">
      <c r="A24" s="6" t="s">
        <v>958</v>
      </c>
      <c r="B24" s="4" t="s">
        <v>1828</v>
      </c>
      <c r="C24" s="4">
        <v>11</v>
      </c>
    </row>
    <row r="25" spans="1:3" x14ac:dyDescent="0.25">
      <c r="A25" s="6" t="s">
        <v>1822</v>
      </c>
      <c r="B25" s="4" t="s">
        <v>1155</v>
      </c>
      <c r="C25" s="4">
        <v>18</v>
      </c>
    </row>
    <row r="26" spans="1:3" x14ac:dyDescent="0.25">
      <c r="A26" s="6" t="s">
        <v>1822</v>
      </c>
      <c r="B26" s="4" t="s">
        <v>1108</v>
      </c>
      <c r="C26" s="4">
        <v>16</v>
      </c>
    </row>
    <row r="27" spans="1:3" x14ac:dyDescent="0.25">
      <c r="A27" s="6" t="s">
        <v>1822</v>
      </c>
      <c r="B27" s="4" t="s">
        <v>1539</v>
      </c>
      <c r="C27" s="4">
        <v>15</v>
      </c>
    </row>
    <row r="28" spans="1:3" x14ac:dyDescent="0.25">
      <c r="A28" s="6" t="s">
        <v>1822</v>
      </c>
      <c r="B28" s="4" t="s">
        <v>1679</v>
      </c>
      <c r="C28" s="4">
        <v>15</v>
      </c>
    </row>
    <row r="29" spans="1:3" x14ac:dyDescent="0.25">
      <c r="A29" s="6" t="s">
        <v>1822</v>
      </c>
      <c r="B29" s="4" t="s">
        <v>1113</v>
      </c>
      <c r="C29" s="4">
        <v>11</v>
      </c>
    </row>
    <row r="30" spans="1:3" x14ac:dyDescent="0.25">
      <c r="A30" s="6" t="s">
        <v>1822</v>
      </c>
      <c r="B30" s="4" t="s">
        <v>1827</v>
      </c>
      <c r="C30" s="4">
        <v>9</v>
      </c>
    </row>
    <row r="31" spans="1:3" x14ac:dyDescent="0.25">
      <c r="A31" s="6" t="s">
        <v>137</v>
      </c>
      <c r="B31" s="4" t="s">
        <v>1590</v>
      </c>
      <c r="C31" s="4">
        <v>55</v>
      </c>
    </row>
    <row r="32" spans="1:3" x14ac:dyDescent="0.25">
      <c r="A32" s="6" t="s">
        <v>137</v>
      </c>
      <c r="B32" s="4" t="s">
        <v>1826</v>
      </c>
      <c r="C32" s="4">
        <v>37</v>
      </c>
    </row>
    <row r="33" spans="1:4" x14ac:dyDescent="0.25">
      <c r="A33" s="6" t="s">
        <v>137</v>
      </c>
      <c r="B33" s="4" t="s">
        <v>1825</v>
      </c>
      <c r="C33" s="4">
        <v>1</v>
      </c>
    </row>
    <row r="34" spans="1:4" x14ac:dyDescent="0.25">
      <c r="A34" s="6" t="s">
        <v>314</v>
      </c>
      <c r="B34" s="4" t="s">
        <v>854</v>
      </c>
      <c r="C34" s="4">
        <v>28</v>
      </c>
    </row>
    <row r="35" spans="1:4" x14ac:dyDescent="0.25">
      <c r="A35" s="6" t="s">
        <v>314</v>
      </c>
      <c r="B35" s="4" t="s">
        <v>333</v>
      </c>
      <c r="C35" s="4">
        <v>7</v>
      </c>
    </row>
    <row r="36" spans="1:4" x14ac:dyDescent="0.25">
      <c r="A36" s="6" t="s">
        <v>314</v>
      </c>
      <c r="B36" s="4" t="s">
        <v>72</v>
      </c>
      <c r="C36" s="4">
        <v>2</v>
      </c>
    </row>
    <row r="37" spans="1:4" s="1" customFormat="1" x14ac:dyDescent="0.25">
      <c r="B37" s="28" t="s">
        <v>74</v>
      </c>
      <c r="C37" s="28">
        <f>SUM(C3:C36)</f>
        <v>556</v>
      </c>
    </row>
    <row r="39" spans="1:4" x14ac:dyDescent="0.25">
      <c r="A39" s="1" t="s">
        <v>90</v>
      </c>
      <c r="B39" s="28" t="s">
        <v>1138</v>
      </c>
      <c r="C39" s="1">
        <v>139</v>
      </c>
      <c r="D39" s="16">
        <f>C39/556</f>
        <v>0.25</v>
      </c>
    </row>
    <row r="40" spans="1:4" x14ac:dyDescent="0.25">
      <c r="A40" s="1" t="s">
        <v>137</v>
      </c>
      <c r="B40" s="28" t="s">
        <v>1820</v>
      </c>
      <c r="C40" s="1">
        <v>93</v>
      </c>
      <c r="D40" s="16">
        <f>C40/556</f>
        <v>0.1672661870503597</v>
      </c>
    </row>
    <row r="41" spans="1:4" x14ac:dyDescent="0.25">
      <c r="A41" s="1" t="s">
        <v>1822</v>
      </c>
      <c r="B41" s="28" t="s">
        <v>1821</v>
      </c>
      <c r="C41" s="1">
        <v>84</v>
      </c>
      <c r="D41" s="16">
        <f t="shared" ref="D41:D47" si="0">C41/556</f>
        <v>0.15107913669064749</v>
      </c>
    </row>
    <row r="42" spans="1:4" x14ac:dyDescent="0.25">
      <c r="A42" s="1" t="s">
        <v>110</v>
      </c>
      <c r="B42" s="28" t="s">
        <v>1064</v>
      </c>
      <c r="C42" s="1">
        <v>71</v>
      </c>
      <c r="D42" s="16">
        <f t="shared" si="0"/>
        <v>0.12769784172661872</v>
      </c>
    </row>
    <row r="43" spans="1:4" x14ac:dyDescent="0.25">
      <c r="A43" s="1" t="s">
        <v>958</v>
      </c>
      <c r="B43" s="28" t="s">
        <v>1692</v>
      </c>
      <c r="C43" s="1">
        <v>70</v>
      </c>
      <c r="D43" s="16">
        <f t="shared" si="0"/>
        <v>0.12589928057553956</v>
      </c>
    </row>
    <row r="44" spans="1:4" x14ac:dyDescent="0.25">
      <c r="A44" s="1" t="s">
        <v>1824</v>
      </c>
      <c r="B44" s="28" t="s">
        <v>1823</v>
      </c>
      <c r="C44" s="1">
        <v>44</v>
      </c>
      <c r="D44" s="16">
        <f t="shared" si="0"/>
        <v>7.9136690647482008E-2</v>
      </c>
    </row>
    <row r="45" spans="1:4" x14ac:dyDescent="0.25">
      <c r="A45" s="1" t="s">
        <v>314</v>
      </c>
      <c r="B45" s="28" t="s">
        <v>854</v>
      </c>
      <c r="C45" s="1">
        <v>37</v>
      </c>
      <c r="D45" s="16">
        <f t="shared" si="0"/>
        <v>6.654676258992806E-2</v>
      </c>
    </row>
    <row r="46" spans="1:4" x14ac:dyDescent="0.25">
      <c r="A46" s="1" t="s">
        <v>30</v>
      </c>
      <c r="B46" s="28" t="s">
        <v>1175</v>
      </c>
      <c r="C46" s="1">
        <v>14</v>
      </c>
      <c r="D46" s="16">
        <f t="shared" si="0"/>
        <v>2.5179856115107913E-2</v>
      </c>
    </row>
    <row r="47" spans="1:4" x14ac:dyDescent="0.25">
      <c r="A47" s="1" t="s">
        <v>142</v>
      </c>
      <c r="B47" s="28" t="s">
        <v>381</v>
      </c>
      <c r="C47" s="1">
        <v>4</v>
      </c>
      <c r="D47" s="16">
        <f t="shared" si="0"/>
        <v>7.1942446043165471E-3</v>
      </c>
    </row>
  </sheetData>
  <sortState ref="A39:C47">
    <sortCondition descending="1" ref="C39"/>
  </sortState>
  <printOptions headings="1" gridLines="1"/>
  <pageMargins left="0.25" right="0.25" top="0.75" bottom="0.75" header="0.3" footer="0.3"/>
  <pageSetup orientation="portrait" horizontalDpi="360" verticalDpi="360" r:id="rId1"/>
  <headerFooter>
    <oddHeader>&amp;C&amp;"-,Bold"Sección IV</oddHeader>
  </headerFooter>
  <rowBreaks count="1" manualBreakCount="1">
    <brk id="37"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7BB"/>
  </sheetPr>
  <dimension ref="A1:C56"/>
  <sheetViews>
    <sheetView workbookViewId="0">
      <pane ySplit="1" topLeftCell="A2" activePane="bottomLeft" state="frozen"/>
      <selection pane="bottomLeft" activeCell="A2" sqref="A2"/>
    </sheetView>
  </sheetViews>
  <sheetFormatPr defaultRowHeight="15" x14ac:dyDescent="0.25"/>
  <cols>
    <col min="1" max="1" width="3.28515625" style="4" customWidth="1"/>
    <col min="2" max="2" width="70.7109375" style="4" customWidth="1"/>
    <col min="3" max="3" width="9.140625" style="4"/>
  </cols>
  <sheetData>
    <row r="1" spans="2:3" x14ac:dyDescent="0.25">
      <c r="B1" s="190" t="s">
        <v>1887</v>
      </c>
    </row>
    <row r="2" spans="2:3" ht="45" x14ac:dyDescent="0.25">
      <c r="B2" s="24" t="s">
        <v>1886</v>
      </c>
      <c r="C2" s="4">
        <v>34</v>
      </c>
    </row>
    <row r="3" spans="2:3" ht="60" x14ac:dyDescent="0.25">
      <c r="B3" s="24" t="s">
        <v>1885</v>
      </c>
      <c r="C3" s="4">
        <v>34</v>
      </c>
    </row>
    <row r="4" spans="2:3" ht="60" x14ac:dyDescent="0.25">
      <c r="B4" s="24" t="s">
        <v>1884</v>
      </c>
      <c r="C4" s="4">
        <v>34</v>
      </c>
    </row>
    <row r="5" spans="2:3" ht="45" x14ac:dyDescent="0.25">
      <c r="B5" s="24" t="s">
        <v>1883</v>
      </c>
      <c r="C5" s="4">
        <v>29</v>
      </c>
    </row>
    <row r="6" spans="2:3" ht="60" x14ac:dyDescent="0.25">
      <c r="B6" s="24" t="s">
        <v>1882</v>
      </c>
      <c r="C6" s="4">
        <v>28</v>
      </c>
    </row>
    <row r="7" spans="2:3" x14ac:dyDescent="0.25">
      <c r="B7" s="24" t="s">
        <v>1881</v>
      </c>
      <c r="C7" s="4">
        <v>27</v>
      </c>
    </row>
    <row r="8" spans="2:3" ht="30" x14ac:dyDescent="0.25">
      <c r="B8" s="24" t="s">
        <v>1880</v>
      </c>
      <c r="C8" s="4">
        <v>26</v>
      </c>
    </row>
    <row r="9" spans="2:3" ht="30" x14ac:dyDescent="0.25">
      <c r="B9" s="24" t="s">
        <v>1879</v>
      </c>
      <c r="C9" s="4">
        <v>26</v>
      </c>
    </row>
    <row r="10" spans="2:3" x14ac:dyDescent="0.25">
      <c r="B10" s="22" t="s">
        <v>1878</v>
      </c>
      <c r="C10" s="4">
        <v>26</v>
      </c>
    </row>
    <row r="11" spans="2:3" x14ac:dyDescent="0.25">
      <c r="B11" s="24" t="s">
        <v>1877</v>
      </c>
      <c r="C11" s="4">
        <v>26</v>
      </c>
    </row>
    <row r="12" spans="2:3" x14ac:dyDescent="0.25">
      <c r="B12" s="22" t="s">
        <v>1876</v>
      </c>
      <c r="C12" s="4">
        <v>25</v>
      </c>
    </row>
    <row r="13" spans="2:3" ht="60" x14ac:dyDescent="0.25">
      <c r="B13" s="24" t="s">
        <v>1875</v>
      </c>
      <c r="C13" s="4">
        <v>25</v>
      </c>
    </row>
    <row r="14" spans="2:3" ht="30" x14ac:dyDescent="0.25">
      <c r="B14" s="24" t="s">
        <v>1874</v>
      </c>
      <c r="C14" s="4">
        <v>25</v>
      </c>
    </row>
    <row r="15" spans="2:3" x14ac:dyDescent="0.25">
      <c r="B15" s="4" t="s">
        <v>1873</v>
      </c>
      <c r="C15" s="4">
        <v>23</v>
      </c>
    </row>
    <row r="16" spans="2:3" ht="30" x14ac:dyDescent="0.25">
      <c r="B16" s="22" t="s">
        <v>1872</v>
      </c>
      <c r="C16" s="4">
        <v>22</v>
      </c>
    </row>
    <row r="17" spans="2:3" ht="30" x14ac:dyDescent="0.25">
      <c r="B17" s="22" t="s">
        <v>1871</v>
      </c>
      <c r="C17" s="4">
        <v>22</v>
      </c>
    </row>
    <row r="18" spans="2:3" x14ac:dyDescent="0.25">
      <c r="B18" s="22" t="s">
        <v>1870</v>
      </c>
      <c r="C18" s="4">
        <v>21</v>
      </c>
    </row>
    <row r="19" spans="2:3" ht="45" x14ac:dyDescent="0.25">
      <c r="B19" s="24" t="s">
        <v>1869</v>
      </c>
      <c r="C19" s="4">
        <v>21</v>
      </c>
    </row>
    <row r="20" spans="2:3" ht="30" x14ac:dyDescent="0.25">
      <c r="B20" s="24" t="s">
        <v>1868</v>
      </c>
      <c r="C20" s="4">
        <v>21</v>
      </c>
    </row>
    <row r="21" spans="2:3" ht="60" x14ac:dyDescent="0.25">
      <c r="B21" s="22" t="s">
        <v>1867</v>
      </c>
      <c r="C21" s="4">
        <v>21</v>
      </c>
    </row>
    <row r="22" spans="2:3" x14ac:dyDescent="0.25">
      <c r="B22" s="4" t="s">
        <v>1866</v>
      </c>
      <c r="C22" s="4">
        <v>19</v>
      </c>
    </row>
    <row r="23" spans="2:3" ht="30" x14ac:dyDescent="0.25">
      <c r="B23" s="24" t="s">
        <v>1865</v>
      </c>
      <c r="C23" s="4">
        <v>19</v>
      </c>
    </row>
    <row r="24" spans="2:3" ht="30" x14ac:dyDescent="0.25">
      <c r="B24" s="24" t="s">
        <v>1864</v>
      </c>
      <c r="C24" s="4">
        <v>19</v>
      </c>
    </row>
    <row r="25" spans="2:3" ht="60" x14ac:dyDescent="0.25">
      <c r="B25" s="22" t="s">
        <v>1863</v>
      </c>
      <c r="C25" s="4">
        <v>17</v>
      </c>
    </row>
    <row r="26" spans="2:3" ht="30" x14ac:dyDescent="0.25">
      <c r="B26" s="24" t="s">
        <v>1862</v>
      </c>
      <c r="C26" s="4">
        <v>16</v>
      </c>
    </row>
    <row r="27" spans="2:3" ht="30" x14ac:dyDescent="0.25">
      <c r="B27" s="22" t="s">
        <v>1861</v>
      </c>
      <c r="C27" s="4">
        <v>15</v>
      </c>
    </row>
    <row r="28" spans="2:3" ht="30" x14ac:dyDescent="0.25">
      <c r="B28" s="22" t="s">
        <v>1860</v>
      </c>
      <c r="C28" s="4">
        <v>15</v>
      </c>
    </row>
    <row r="29" spans="2:3" ht="30" x14ac:dyDescent="0.25">
      <c r="B29" s="24" t="s">
        <v>1859</v>
      </c>
      <c r="C29" s="4">
        <v>14</v>
      </c>
    </row>
    <row r="30" spans="2:3" x14ac:dyDescent="0.25">
      <c r="B30" s="24" t="s">
        <v>1858</v>
      </c>
      <c r="C30" s="4">
        <v>14</v>
      </c>
    </row>
    <row r="31" spans="2:3" ht="45" x14ac:dyDescent="0.25">
      <c r="B31" s="24" t="s">
        <v>1857</v>
      </c>
      <c r="C31" s="4">
        <v>13</v>
      </c>
    </row>
    <row r="32" spans="2:3" ht="45" x14ac:dyDescent="0.25">
      <c r="B32" s="22" t="s">
        <v>1856</v>
      </c>
      <c r="C32" s="4">
        <v>13</v>
      </c>
    </row>
    <row r="33" spans="2:3" x14ac:dyDescent="0.25">
      <c r="B33" s="4" t="s">
        <v>1855</v>
      </c>
      <c r="C33" s="4">
        <v>12</v>
      </c>
    </row>
    <row r="34" spans="2:3" ht="30" x14ac:dyDescent="0.25">
      <c r="B34" s="22" t="s">
        <v>1854</v>
      </c>
      <c r="C34" s="4">
        <v>12</v>
      </c>
    </row>
    <row r="35" spans="2:3" x14ac:dyDescent="0.25">
      <c r="B35" s="24" t="s">
        <v>1853</v>
      </c>
      <c r="C35" s="4">
        <v>12</v>
      </c>
    </row>
    <row r="36" spans="2:3" ht="30" x14ac:dyDescent="0.25">
      <c r="B36" s="24" t="s">
        <v>1852</v>
      </c>
      <c r="C36" s="4">
        <v>12</v>
      </c>
    </row>
    <row r="37" spans="2:3" x14ac:dyDescent="0.25">
      <c r="B37" s="22" t="s">
        <v>1851</v>
      </c>
      <c r="C37" s="4">
        <v>12</v>
      </c>
    </row>
    <row r="38" spans="2:3" x14ac:dyDescent="0.25">
      <c r="B38" s="4" t="s">
        <v>1403</v>
      </c>
      <c r="C38" s="4">
        <v>11</v>
      </c>
    </row>
    <row r="39" spans="2:3" ht="30" x14ac:dyDescent="0.25">
      <c r="B39" s="22" t="s">
        <v>1850</v>
      </c>
      <c r="C39" s="4">
        <v>11</v>
      </c>
    </row>
    <row r="40" spans="2:3" x14ac:dyDescent="0.25">
      <c r="B40" s="22" t="s">
        <v>1849</v>
      </c>
      <c r="C40" s="4">
        <v>11</v>
      </c>
    </row>
    <row r="41" spans="2:3" x14ac:dyDescent="0.25">
      <c r="B41" s="22" t="s">
        <v>1848</v>
      </c>
      <c r="C41" s="4">
        <v>11</v>
      </c>
    </row>
    <row r="42" spans="2:3" x14ac:dyDescent="0.25">
      <c r="B42" s="22" t="s">
        <v>1847</v>
      </c>
      <c r="C42" s="4">
        <v>10</v>
      </c>
    </row>
    <row r="43" spans="2:3" ht="30" x14ac:dyDescent="0.25">
      <c r="B43" s="22" t="s">
        <v>1846</v>
      </c>
      <c r="C43" s="4">
        <v>10</v>
      </c>
    </row>
    <row r="44" spans="2:3" ht="30" x14ac:dyDescent="0.25">
      <c r="B44" s="22" t="s">
        <v>1845</v>
      </c>
      <c r="C44" s="4">
        <v>9</v>
      </c>
    </row>
    <row r="45" spans="2:3" ht="30" x14ac:dyDescent="0.25">
      <c r="B45" s="22" t="s">
        <v>1844</v>
      </c>
      <c r="C45" s="4">
        <v>9</v>
      </c>
    </row>
    <row r="46" spans="2:3" ht="30" x14ac:dyDescent="0.25">
      <c r="B46" s="22" t="s">
        <v>1843</v>
      </c>
      <c r="C46" s="4">
        <v>8</v>
      </c>
    </row>
    <row r="47" spans="2:3" ht="30" x14ac:dyDescent="0.25">
      <c r="B47" s="22" t="s">
        <v>1842</v>
      </c>
      <c r="C47" s="4">
        <v>8</v>
      </c>
    </row>
    <row r="48" spans="2:3" x14ac:dyDescent="0.25">
      <c r="B48" s="22" t="s">
        <v>1841</v>
      </c>
      <c r="C48" s="4">
        <v>7</v>
      </c>
    </row>
    <row r="49" spans="2:3" x14ac:dyDescent="0.25">
      <c r="B49" s="22" t="s">
        <v>1840</v>
      </c>
      <c r="C49" s="4">
        <v>7</v>
      </c>
    </row>
    <row r="50" spans="2:3" ht="30" x14ac:dyDescent="0.25">
      <c r="B50" s="22" t="s">
        <v>1839</v>
      </c>
      <c r="C50" s="4">
        <v>5</v>
      </c>
    </row>
    <row r="51" spans="2:3" ht="30" x14ac:dyDescent="0.25">
      <c r="B51" s="22" t="s">
        <v>1838</v>
      </c>
      <c r="C51" s="4">
        <v>2</v>
      </c>
    </row>
    <row r="52" spans="2:3" ht="30" x14ac:dyDescent="0.25">
      <c r="B52" s="22" t="s">
        <v>1837</v>
      </c>
      <c r="C52" s="4">
        <v>1</v>
      </c>
    </row>
    <row r="53" spans="2:3" x14ac:dyDescent="0.25">
      <c r="B53" s="22" t="s">
        <v>1836</v>
      </c>
      <c r="C53" s="4">
        <v>1</v>
      </c>
    </row>
    <row r="54" spans="2:3" ht="45" x14ac:dyDescent="0.25">
      <c r="B54" s="29" t="s">
        <v>1835</v>
      </c>
      <c r="C54" s="4">
        <v>1</v>
      </c>
    </row>
    <row r="56" spans="2:3" x14ac:dyDescent="0.25">
      <c r="B56" s="28" t="s">
        <v>74</v>
      </c>
      <c r="C56" s="28">
        <v>872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F67"/>
  <sheetViews>
    <sheetView zoomScaleNormal="100" workbookViewId="0">
      <pane ySplit="2" topLeftCell="A3" activePane="bottomLeft" state="frozen"/>
      <selection pane="bottomLeft" activeCell="A3" sqref="A3"/>
    </sheetView>
  </sheetViews>
  <sheetFormatPr defaultRowHeight="15" x14ac:dyDescent="0.25"/>
  <cols>
    <col min="1" max="1" width="6.5703125" customWidth="1"/>
    <col min="2" max="2" width="73.28515625" style="6" customWidth="1"/>
    <col min="3" max="3" width="7.7109375" style="34" customWidth="1"/>
    <col min="4" max="5" width="9.140625" customWidth="1"/>
  </cols>
  <sheetData>
    <row r="1" spans="1:6" s="1" customFormat="1" x14ac:dyDescent="0.25">
      <c r="B1" s="1" t="s">
        <v>1949</v>
      </c>
      <c r="C1" s="57"/>
    </row>
    <row r="2" spans="1:6" ht="21" customHeight="1" x14ac:dyDescent="0.25">
      <c r="A2" s="1" t="s">
        <v>1</v>
      </c>
      <c r="B2" s="56" t="s">
        <v>1948</v>
      </c>
      <c r="C2" s="55" t="s">
        <v>3</v>
      </c>
      <c r="D2" s="54"/>
      <c r="E2" s="54"/>
    </row>
    <row r="3" spans="1:6" x14ac:dyDescent="0.25">
      <c r="A3" s="4" t="s">
        <v>222</v>
      </c>
      <c r="B3" s="40" t="s">
        <v>279</v>
      </c>
      <c r="C3" s="40">
        <v>26</v>
      </c>
      <c r="D3" s="47"/>
      <c r="E3" s="47"/>
      <c r="F3" s="47"/>
    </row>
    <row r="4" spans="1:6" x14ac:dyDescent="0.25">
      <c r="A4" s="4" t="s">
        <v>222</v>
      </c>
      <c r="B4" s="40" t="s">
        <v>278</v>
      </c>
      <c r="C4" s="40">
        <v>19</v>
      </c>
      <c r="D4" s="47"/>
      <c r="E4" s="47"/>
      <c r="F4" s="47"/>
    </row>
    <row r="5" spans="1:6" x14ac:dyDescent="0.25">
      <c r="A5" s="4" t="s">
        <v>222</v>
      </c>
      <c r="B5" s="40" t="s">
        <v>277</v>
      </c>
      <c r="C5" s="40">
        <v>19</v>
      </c>
      <c r="D5" s="47"/>
      <c r="E5" s="47"/>
      <c r="F5" s="47"/>
    </row>
    <row r="6" spans="1:6" x14ac:dyDescent="0.25">
      <c r="A6" s="25" t="s">
        <v>222</v>
      </c>
      <c r="B6" s="51" t="s">
        <v>276</v>
      </c>
      <c r="C6" s="42">
        <v>19</v>
      </c>
      <c r="D6" s="47"/>
      <c r="E6" s="47"/>
      <c r="F6" s="47"/>
    </row>
    <row r="7" spans="1:6" x14ac:dyDescent="0.25">
      <c r="A7" s="4" t="s">
        <v>222</v>
      </c>
      <c r="B7" s="39" t="s">
        <v>275</v>
      </c>
      <c r="C7" s="40">
        <v>11</v>
      </c>
      <c r="D7" s="47"/>
      <c r="E7" s="47"/>
      <c r="F7" s="47"/>
    </row>
    <row r="8" spans="1:6" x14ac:dyDescent="0.25">
      <c r="A8" s="25" t="s">
        <v>222</v>
      </c>
      <c r="B8" s="53" t="s">
        <v>274</v>
      </c>
      <c r="C8" s="39">
        <v>11</v>
      </c>
      <c r="D8" s="47"/>
      <c r="E8" s="47"/>
      <c r="F8" s="47"/>
    </row>
    <row r="9" spans="1:6" x14ac:dyDescent="0.25">
      <c r="A9" s="25" t="s">
        <v>222</v>
      </c>
      <c r="B9" s="39" t="s">
        <v>273</v>
      </c>
      <c r="C9" s="39">
        <v>9</v>
      </c>
      <c r="D9" s="47"/>
      <c r="E9" s="47"/>
      <c r="F9" s="47"/>
    </row>
    <row r="10" spans="1:6" x14ac:dyDescent="0.25">
      <c r="A10" s="4" t="s">
        <v>222</v>
      </c>
      <c r="B10" s="39" t="s">
        <v>272</v>
      </c>
      <c r="C10" s="40">
        <v>4</v>
      </c>
      <c r="D10" s="47"/>
      <c r="E10" s="47"/>
      <c r="F10" s="47"/>
    </row>
    <row r="11" spans="1:6" ht="30" x14ac:dyDescent="0.25">
      <c r="A11" s="25" t="s">
        <v>220</v>
      </c>
      <c r="B11" s="39" t="s">
        <v>271</v>
      </c>
      <c r="C11" s="39">
        <v>50</v>
      </c>
      <c r="D11" s="47"/>
      <c r="E11" s="47"/>
      <c r="F11" s="47"/>
    </row>
    <row r="12" spans="1:6" s="27" customFormat="1" x14ac:dyDescent="0.25">
      <c r="A12" s="25" t="s">
        <v>220</v>
      </c>
      <c r="B12" s="39" t="s">
        <v>270</v>
      </c>
      <c r="C12" s="39">
        <v>48</v>
      </c>
      <c r="D12" s="45"/>
      <c r="E12" s="45"/>
      <c r="F12" s="45"/>
    </row>
    <row r="13" spans="1:6" ht="16.5" customHeight="1" x14ac:dyDescent="0.25">
      <c r="A13" s="25" t="s">
        <v>220</v>
      </c>
      <c r="B13" s="42" t="s">
        <v>269</v>
      </c>
      <c r="C13" s="42">
        <v>48</v>
      </c>
      <c r="D13" s="52"/>
      <c r="E13" s="52"/>
      <c r="F13" s="47"/>
    </row>
    <row r="14" spans="1:6" x14ac:dyDescent="0.25">
      <c r="A14" s="25" t="s">
        <v>220</v>
      </c>
      <c r="B14" s="39" t="s">
        <v>268</v>
      </c>
      <c r="C14" s="39">
        <v>46</v>
      </c>
      <c r="D14" s="47"/>
      <c r="E14" s="47"/>
      <c r="F14" s="47"/>
    </row>
    <row r="15" spans="1:6" s="27" customFormat="1" x14ac:dyDescent="0.25">
      <c r="A15" s="25" t="s">
        <v>220</v>
      </c>
      <c r="B15" s="42" t="s">
        <v>267</v>
      </c>
      <c r="C15" s="41">
        <v>41</v>
      </c>
      <c r="D15" s="45"/>
      <c r="E15" s="45"/>
      <c r="F15" s="45"/>
    </row>
    <row r="16" spans="1:6" s="27" customFormat="1" x14ac:dyDescent="0.25">
      <c r="A16" s="25" t="s">
        <v>220</v>
      </c>
      <c r="B16" s="39" t="s">
        <v>266</v>
      </c>
      <c r="C16" s="39">
        <v>39</v>
      </c>
      <c r="D16" s="45"/>
      <c r="E16" s="45"/>
      <c r="F16" s="45"/>
    </row>
    <row r="17" spans="1:6" s="27" customFormat="1" x14ac:dyDescent="0.25">
      <c r="A17" s="25" t="s">
        <v>220</v>
      </c>
      <c r="B17" s="51" t="s">
        <v>265</v>
      </c>
      <c r="C17" s="41">
        <v>39</v>
      </c>
      <c r="D17" s="45"/>
      <c r="E17" s="45"/>
      <c r="F17" s="45"/>
    </row>
    <row r="18" spans="1:6" s="27" customFormat="1" x14ac:dyDescent="0.25">
      <c r="A18" s="4" t="s">
        <v>220</v>
      </c>
      <c r="B18" s="39" t="s">
        <v>264</v>
      </c>
      <c r="C18" s="40">
        <v>37</v>
      </c>
      <c r="D18" s="45"/>
      <c r="E18" s="45"/>
      <c r="F18" s="45"/>
    </row>
    <row r="19" spans="1:6" s="27" customFormat="1" x14ac:dyDescent="0.25">
      <c r="A19" s="25" t="s">
        <v>220</v>
      </c>
      <c r="B19" s="39" t="s">
        <v>263</v>
      </c>
      <c r="C19" s="39">
        <v>37</v>
      </c>
      <c r="D19" s="45"/>
      <c r="E19" s="45"/>
      <c r="F19" s="45"/>
    </row>
    <row r="20" spans="1:6" s="27" customFormat="1" x14ac:dyDescent="0.25">
      <c r="A20" s="25" t="s">
        <v>220</v>
      </c>
      <c r="B20" s="39" t="s">
        <v>262</v>
      </c>
      <c r="C20" s="39">
        <v>31</v>
      </c>
      <c r="D20" s="45"/>
      <c r="E20" s="45"/>
      <c r="F20" s="45"/>
    </row>
    <row r="21" spans="1:6" s="27" customFormat="1" x14ac:dyDescent="0.25">
      <c r="A21" s="4" t="s">
        <v>220</v>
      </c>
      <c r="B21" s="39" t="s">
        <v>261</v>
      </c>
      <c r="C21" s="40">
        <v>29</v>
      </c>
      <c r="D21" s="45"/>
      <c r="E21" s="45"/>
      <c r="F21" s="45"/>
    </row>
    <row r="22" spans="1:6" s="27" customFormat="1" x14ac:dyDescent="0.25">
      <c r="A22" s="4" t="s">
        <v>220</v>
      </c>
      <c r="B22" s="40" t="s">
        <v>260</v>
      </c>
      <c r="C22" s="40">
        <v>27</v>
      </c>
      <c r="D22" s="45"/>
      <c r="E22" s="45"/>
      <c r="F22" s="45"/>
    </row>
    <row r="23" spans="1:6" ht="30" x14ac:dyDescent="0.25">
      <c r="A23" s="4" t="s">
        <v>220</v>
      </c>
      <c r="B23" s="40" t="s">
        <v>259</v>
      </c>
      <c r="C23" s="50">
        <v>26</v>
      </c>
      <c r="D23" s="47"/>
      <c r="E23" s="47"/>
      <c r="F23" s="47"/>
    </row>
    <row r="24" spans="1:6" x14ac:dyDescent="0.25">
      <c r="A24" s="25" t="s">
        <v>220</v>
      </c>
      <c r="B24" s="39" t="s">
        <v>258</v>
      </c>
      <c r="C24" s="39">
        <v>26</v>
      </c>
      <c r="D24" s="47"/>
      <c r="E24" s="47"/>
      <c r="F24" s="47"/>
    </row>
    <row r="25" spans="1:6" s="27" customFormat="1" x14ac:dyDescent="0.25">
      <c r="A25" s="4" t="s">
        <v>220</v>
      </c>
      <c r="B25" s="39" t="s">
        <v>257</v>
      </c>
      <c r="C25" s="40">
        <v>26</v>
      </c>
      <c r="D25" s="45"/>
      <c r="E25" s="45"/>
      <c r="F25" s="45"/>
    </row>
    <row r="26" spans="1:6" s="27" customFormat="1" x14ac:dyDescent="0.25">
      <c r="A26" s="4" t="s">
        <v>220</v>
      </c>
      <c r="B26" s="40" t="s">
        <v>256</v>
      </c>
      <c r="C26" s="40">
        <v>25</v>
      </c>
      <c r="D26" s="45"/>
      <c r="E26" s="45"/>
      <c r="F26" s="45"/>
    </row>
    <row r="27" spans="1:6" s="27" customFormat="1" x14ac:dyDescent="0.25">
      <c r="A27" s="25" t="s">
        <v>220</v>
      </c>
      <c r="B27" s="39" t="s">
        <v>255</v>
      </c>
      <c r="C27" s="39">
        <v>22</v>
      </c>
      <c r="D27" s="45"/>
      <c r="E27" s="45"/>
      <c r="F27" s="45"/>
    </row>
    <row r="28" spans="1:6" s="27" customFormat="1" x14ac:dyDescent="0.25">
      <c r="A28" s="25" t="s">
        <v>220</v>
      </c>
      <c r="B28" s="49" t="s">
        <v>254</v>
      </c>
      <c r="C28" s="48">
        <v>18</v>
      </c>
      <c r="D28" s="45"/>
      <c r="E28" s="45"/>
      <c r="F28" s="45"/>
    </row>
    <row r="29" spans="1:6" s="27" customFormat="1" x14ac:dyDescent="0.25">
      <c r="A29" s="25" t="s">
        <v>220</v>
      </c>
      <c r="B29" s="39" t="s">
        <v>253</v>
      </c>
      <c r="C29" s="39">
        <v>16</v>
      </c>
      <c r="D29" s="45"/>
      <c r="E29" s="45"/>
      <c r="F29" s="45"/>
    </row>
    <row r="30" spans="1:6" x14ac:dyDescent="0.25">
      <c r="A30" s="25" t="s">
        <v>220</v>
      </c>
      <c r="B30" s="39" t="s">
        <v>252</v>
      </c>
      <c r="C30" s="39">
        <v>16</v>
      </c>
      <c r="D30" s="47"/>
      <c r="E30" s="47"/>
      <c r="F30" s="47"/>
    </row>
    <row r="31" spans="1:6" s="27" customFormat="1" x14ac:dyDescent="0.25">
      <c r="A31" s="25" t="s">
        <v>220</v>
      </c>
      <c r="B31" s="39" t="s">
        <v>251</v>
      </c>
      <c r="C31" s="39">
        <v>14</v>
      </c>
      <c r="D31" s="45"/>
      <c r="E31" s="45"/>
      <c r="F31" s="45"/>
    </row>
    <row r="32" spans="1:6" s="27" customFormat="1" x14ac:dyDescent="0.25">
      <c r="A32" s="25" t="s">
        <v>220</v>
      </c>
      <c r="B32" s="39" t="s">
        <v>250</v>
      </c>
      <c r="C32" s="39">
        <v>11</v>
      </c>
      <c r="D32" s="45"/>
      <c r="E32" s="45"/>
      <c r="F32" s="45"/>
    </row>
    <row r="33" spans="1:6" s="27" customFormat="1" x14ac:dyDescent="0.25">
      <c r="A33" s="25" t="s">
        <v>220</v>
      </c>
      <c r="B33" s="39" t="s">
        <v>249</v>
      </c>
      <c r="C33" s="39">
        <v>11</v>
      </c>
      <c r="D33" s="45"/>
      <c r="E33" s="45"/>
      <c r="F33" s="45"/>
    </row>
    <row r="34" spans="1:6" s="27" customFormat="1" x14ac:dyDescent="0.25">
      <c r="A34" s="25" t="s">
        <v>220</v>
      </c>
      <c r="B34" s="39" t="s">
        <v>248</v>
      </c>
      <c r="C34" s="39">
        <v>9</v>
      </c>
      <c r="D34" s="45"/>
      <c r="E34" s="45"/>
      <c r="F34" s="45"/>
    </row>
    <row r="35" spans="1:6" ht="30" x14ac:dyDescent="0.25">
      <c r="A35" s="25" t="s">
        <v>218</v>
      </c>
      <c r="B35" s="39" t="s">
        <v>247</v>
      </c>
      <c r="C35" s="39">
        <v>47</v>
      </c>
      <c r="D35" s="47"/>
      <c r="E35" s="47"/>
      <c r="F35" s="47"/>
    </row>
    <row r="36" spans="1:6" ht="30" x14ac:dyDescent="0.25">
      <c r="A36" s="25" t="s">
        <v>218</v>
      </c>
      <c r="B36" s="39" t="s">
        <v>246</v>
      </c>
      <c r="C36" s="39">
        <v>43</v>
      </c>
      <c r="D36" s="47"/>
      <c r="E36" s="47"/>
      <c r="F36" s="47"/>
    </row>
    <row r="37" spans="1:6" x14ac:dyDescent="0.25">
      <c r="A37" s="4" t="s">
        <v>218</v>
      </c>
      <c r="B37" s="40" t="s">
        <v>245</v>
      </c>
      <c r="C37" s="40">
        <v>41</v>
      </c>
      <c r="D37" s="47"/>
      <c r="E37" s="47"/>
      <c r="F37" s="47"/>
    </row>
    <row r="38" spans="1:6" x14ac:dyDescent="0.25">
      <c r="A38" s="4" t="s">
        <v>218</v>
      </c>
      <c r="B38" s="39" t="s">
        <v>244</v>
      </c>
      <c r="C38" s="40">
        <v>29</v>
      </c>
      <c r="D38" s="47"/>
      <c r="E38" s="47"/>
      <c r="F38" s="47"/>
    </row>
    <row r="39" spans="1:6" s="27" customFormat="1" x14ac:dyDescent="0.25">
      <c r="A39" s="25" t="s">
        <v>218</v>
      </c>
      <c r="B39" s="39" t="s">
        <v>243</v>
      </c>
      <c r="C39" s="39">
        <v>29</v>
      </c>
      <c r="D39" s="45"/>
      <c r="E39" s="45"/>
      <c r="F39" s="45"/>
    </row>
    <row r="40" spans="1:6" s="27" customFormat="1" x14ac:dyDescent="0.25">
      <c r="A40" s="4" t="s">
        <v>216</v>
      </c>
      <c r="B40" s="40" t="s">
        <v>242</v>
      </c>
      <c r="C40" s="40">
        <v>40</v>
      </c>
      <c r="D40" s="45"/>
      <c r="E40" s="45"/>
      <c r="F40" s="45"/>
    </row>
    <row r="41" spans="1:6" x14ac:dyDescent="0.25">
      <c r="A41" s="25" t="s">
        <v>216</v>
      </c>
      <c r="B41" s="39" t="s">
        <v>241</v>
      </c>
      <c r="C41" s="39">
        <v>39</v>
      </c>
      <c r="D41" s="47"/>
      <c r="E41" s="47"/>
      <c r="F41" s="47"/>
    </row>
    <row r="42" spans="1:6" x14ac:dyDescent="0.25">
      <c r="A42" s="25" t="s">
        <v>216</v>
      </c>
      <c r="B42" s="39" t="s">
        <v>240</v>
      </c>
      <c r="C42" s="39">
        <v>39</v>
      </c>
      <c r="D42" s="47"/>
      <c r="E42" s="47"/>
      <c r="F42" s="47"/>
    </row>
    <row r="43" spans="1:6" x14ac:dyDescent="0.25">
      <c r="A43" s="4" t="s">
        <v>216</v>
      </c>
      <c r="B43" s="40" t="s">
        <v>239</v>
      </c>
      <c r="C43" s="40">
        <v>37</v>
      </c>
      <c r="D43" s="47"/>
      <c r="E43" s="47"/>
      <c r="F43" s="47"/>
    </row>
    <row r="44" spans="1:6" x14ac:dyDescent="0.25">
      <c r="A44" s="25" t="s">
        <v>216</v>
      </c>
      <c r="B44" s="39" t="s">
        <v>238</v>
      </c>
      <c r="C44" s="39">
        <v>35</v>
      </c>
      <c r="D44" s="47"/>
      <c r="E44" s="47"/>
      <c r="F44" s="47"/>
    </row>
    <row r="45" spans="1:6" s="27" customFormat="1" x14ac:dyDescent="0.25">
      <c r="A45" s="25" t="s">
        <v>216</v>
      </c>
      <c r="B45" s="39" t="s">
        <v>237</v>
      </c>
      <c r="C45" s="39">
        <v>32</v>
      </c>
      <c r="D45" s="45"/>
      <c r="E45" s="45"/>
      <c r="F45" s="45"/>
    </row>
    <row r="46" spans="1:6" s="27" customFormat="1" ht="30" x14ac:dyDescent="0.25">
      <c r="A46" s="25" t="s">
        <v>216</v>
      </c>
      <c r="B46" s="39" t="s">
        <v>236</v>
      </c>
      <c r="C46" s="39">
        <v>25</v>
      </c>
      <c r="D46" s="45"/>
      <c r="E46" s="45"/>
      <c r="F46" s="45"/>
    </row>
    <row r="47" spans="1:6" s="27" customFormat="1" x14ac:dyDescent="0.25">
      <c r="A47" s="4" t="s">
        <v>216</v>
      </c>
      <c r="B47" s="40" t="s">
        <v>235</v>
      </c>
      <c r="C47" s="40">
        <v>20</v>
      </c>
      <c r="D47" s="46"/>
      <c r="E47" s="46"/>
      <c r="F47" s="45"/>
    </row>
    <row r="48" spans="1:6" s="27" customFormat="1" x14ac:dyDescent="0.25">
      <c r="A48" s="25" t="s">
        <v>216</v>
      </c>
      <c r="B48" s="42" t="s">
        <v>234</v>
      </c>
      <c r="C48" s="44">
        <v>3</v>
      </c>
      <c r="D48" s="43"/>
      <c r="E48" s="43"/>
      <c r="F48" s="43"/>
    </row>
    <row r="49" spans="1:6" s="27" customFormat="1" x14ac:dyDescent="0.25">
      <c r="A49" s="25" t="s">
        <v>214</v>
      </c>
      <c r="B49" s="39" t="s">
        <v>233</v>
      </c>
      <c r="C49" s="39">
        <v>69</v>
      </c>
      <c r="D49" s="43"/>
      <c r="E49" s="43"/>
      <c r="F49" s="43"/>
    </row>
    <row r="50" spans="1:6" s="27" customFormat="1" x14ac:dyDescent="0.25">
      <c r="A50" s="4" t="s">
        <v>214</v>
      </c>
      <c r="B50" s="39" t="s">
        <v>232</v>
      </c>
      <c r="C50" s="40">
        <v>56</v>
      </c>
      <c r="D50" s="43"/>
      <c r="E50" s="43"/>
      <c r="F50" s="43"/>
    </row>
    <row r="51" spans="1:6" s="27" customFormat="1" x14ac:dyDescent="0.25">
      <c r="A51" s="4" t="s">
        <v>214</v>
      </c>
      <c r="B51" s="40" t="s">
        <v>231</v>
      </c>
      <c r="C51" s="40">
        <v>35</v>
      </c>
      <c r="D51" s="43"/>
      <c r="E51" s="43"/>
      <c r="F51" s="43"/>
    </row>
    <row r="52" spans="1:6" s="27" customFormat="1" x14ac:dyDescent="0.25">
      <c r="A52" s="4" t="s">
        <v>214</v>
      </c>
      <c r="B52" s="40" t="s">
        <v>230</v>
      </c>
      <c r="C52" s="40">
        <v>35</v>
      </c>
      <c r="D52" s="43"/>
      <c r="E52" s="43"/>
      <c r="F52" s="43"/>
    </row>
    <row r="53" spans="1:6" s="27" customFormat="1" x14ac:dyDescent="0.25">
      <c r="A53" s="4" t="s">
        <v>214</v>
      </c>
      <c r="B53" s="39" t="s">
        <v>229</v>
      </c>
      <c r="C53" s="40">
        <v>3</v>
      </c>
    </row>
    <row r="54" spans="1:6" s="27" customFormat="1" x14ac:dyDescent="0.25">
      <c r="A54" s="25" t="s">
        <v>139</v>
      </c>
      <c r="B54" s="39" t="s">
        <v>228</v>
      </c>
      <c r="C54" s="39">
        <v>51</v>
      </c>
    </row>
    <row r="55" spans="1:6" s="27" customFormat="1" x14ac:dyDescent="0.25">
      <c r="A55" s="4" t="s">
        <v>139</v>
      </c>
      <c r="B55" s="39" t="s">
        <v>227</v>
      </c>
      <c r="C55" s="40">
        <v>44</v>
      </c>
    </row>
    <row r="56" spans="1:6" s="27" customFormat="1" x14ac:dyDescent="0.25">
      <c r="A56" s="25" t="s">
        <v>139</v>
      </c>
      <c r="B56" s="39" t="s">
        <v>226</v>
      </c>
      <c r="C56" s="39">
        <v>32</v>
      </c>
    </row>
    <row r="57" spans="1:6" s="27" customFormat="1" ht="30" x14ac:dyDescent="0.25">
      <c r="A57" s="25" t="s">
        <v>139</v>
      </c>
      <c r="B57" s="42" t="s">
        <v>225</v>
      </c>
      <c r="C57" s="41">
        <v>25</v>
      </c>
    </row>
    <row r="58" spans="1:6" s="27" customFormat="1" x14ac:dyDescent="0.25">
      <c r="A58" s="4" t="s">
        <v>139</v>
      </c>
      <c r="B58" s="40" t="s">
        <v>224</v>
      </c>
      <c r="C58" s="40">
        <v>24</v>
      </c>
    </row>
    <row r="59" spans="1:6" s="27" customFormat="1" x14ac:dyDescent="0.25">
      <c r="A59" s="25" t="s">
        <v>139</v>
      </c>
      <c r="B59" s="39" t="s">
        <v>223</v>
      </c>
      <c r="C59" s="39">
        <v>19</v>
      </c>
    </row>
    <row r="60" spans="1:6" x14ac:dyDescent="0.25">
      <c r="A60" s="37"/>
      <c r="B60" s="18" t="s">
        <v>74</v>
      </c>
      <c r="C60" s="38">
        <f>SUM(C3:C59)</f>
        <v>1662</v>
      </c>
    </row>
    <row r="61" spans="1:6" x14ac:dyDescent="0.25">
      <c r="B61" s="37"/>
      <c r="C61" s="36"/>
    </row>
    <row r="62" spans="1:6" x14ac:dyDescent="0.25">
      <c r="A62" s="28" t="s">
        <v>220</v>
      </c>
      <c r="B62" s="28" t="s">
        <v>219</v>
      </c>
      <c r="C62" s="35">
        <v>692</v>
      </c>
      <c r="D62" s="30"/>
    </row>
    <row r="63" spans="1:6" x14ac:dyDescent="0.25">
      <c r="A63" s="28" t="s">
        <v>216</v>
      </c>
      <c r="B63" s="28" t="s">
        <v>215</v>
      </c>
      <c r="C63" s="35">
        <v>270</v>
      </c>
      <c r="D63" s="30"/>
    </row>
    <row r="64" spans="1:6" x14ac:dyDescent="0.25">
      <c r="A64" s="28" t="s">
        <v>214</v>
      </c>
      <c r="B64" s="28" t="s">
        <v>213</v>
      </c>
      <c r="C64" s="35">
        <v>198</v>
      </c>
      <c r="D64" s="30"/>
    </row>
    <row r="65" spans="1:4" x14ac:dyDescent="0.25">
      <c r="A65" s="28" t="s">
        <v>139</v>
      </c>
      <c r="B65" s="28" t="s">
        <v>138</v>
      </c>
      <c r="C65" s="35">
        <v>195</v>
      </c>
      <c r="D65" s="30"/>
    </row>
    <row r="66" spans="1:4" x14ac:dyDescent="0.25">
      <c r="A66" s="28" t="s">
        <v>218</v>
      </c>
      <c r="B66" s="28" t="s">
        <v>217</v>
      </c>
      <c r="C66" s="35">
        <v>189</v>
      </c>
      <c r="D66" s="30"/>
    </row>
    <row r="67" spans="1:4" x14ac:dyDescent="0.25">
      <c r="A67" s="28" t="s">
        <v>222</v>
      </c>
      <c r="B67" s="28" t="s">
        <v>221</v>
      </c>
      <c r="C67" s="35">
        <v>118</v>
      </c>
      <c r="D67" s="30"/>
    </row>
  </sheetData>
  <sortState ref="A63:C68">
    <sortCondition descending="1" ref="C63"/>
  </sortState>
  <printOptions headings="1" gridLines="1"/>
  <pageMargins left="0.25" right="0.25"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E96"/>
  <sheetViews>
    <sheetView workbookViewId="0">
      <pane ySplit="2" topLeftCell="A3" activePane="bottomLeft" state="frozen"/>
      <selection pane="bottomLeft" activeCell="A3" sqref="A3"/>
    </sheetView>
  </sheetViews>
  <sheetFormatPr defaultRowHeight="15" x14ac:dyDescent="0.25"/>
  <cols>
    <col min="1" max="1" width="6.7109375" customWidth="1"/>
    <col min="2" max="2" width="72.7109375" style="6" customWidth="1"/>
    <col min="3" max="3" width="8.7109375" customWidth="1"/>
    <col min="4" max="4" width="9.140625" customWidth="1"/>
  </cols>
  <sheetData>
    <row r="1" spans="1:5" x14ac:dyDescent="0.25">
      <c r="B1" s="1" t="s">
        <v>1946</v>
      </c>
      <c r="C1" s="74"/>
    </row>
    <row r="2" spans="1:5" ht="34.5" customHeight="1" x14ac:dyDescent="0.25">
      <c r="A2" s="1" t="s">
        <v>1</v>
      </c>
      <c r="B2" s="180" t="s">
        <v>1947</v>
      </c>
      <c r="C2" s="55" t="s">
        <v>3</v>
      </c>
      <c r="D2" s="54"/>
    </row>
    <row r="3" spans="1:5" ht="11.45" customHeight="1" x14ac:dyDescent="0.25">
      <c r="A3" t="s">
        <v>548</v>
      </c>
      <c r="B3" s="13" t="s">
        <v>122</v>
      </c>
      <c r="C3" s="94">
        <v>46</v>
      </c>
      <c r="D3" s="106"/>
      <c r="E3" s="89"/>
    </row>
    <row r="4" spans="1:5" x14ac:dyDescent="0.25">
      <c r="A4" s="27" t="s">
        <v>548</v>
      </c>
      <c r="B4" s="93" t="s">
        <v>806</v>
      </c>
      <c r="C4" s="92">
        <v>45</v>
      </c>
      <c r="D4" s="101"/>
      <c r="E4" s="89"/>
    </row>
    <row r="5" spans="1:5" x14ac:dyDescent="0.25">
      <c r="A5" t="s">
        <v>548</v>
      </c>
      <c r="B5" s="13" t="s">
        <v>805</v>
      </c>
      <c r="C5" s="94">
        <v>44</v>
      </c>
      <c r="D5" s="101"/>
      <c r="E5" s="89"/>
    </row>
    <row r="6" spans="1:5" x14ac:dyDescent="0.25">
      <c r="A6" s="27" t="s">
        <v>548</v>
      </c>
      <c r="B6" s="13" t="s">
        <v>804</v>
      </c>
      <c r="C6" s="94">
        <v>42</v>
      </c>
      <c r="D6" s="101"/>
      <c r="E6" s="89"/>
    </row>
    <row r="7" spans="1:5" x14ac:dyDescent="0.25">
      <c r="A7" t="s">
        <v>548</v>
      </c>
      <c r="B7" s="13" t="s">
        <v>803</v>
      </c>
      <c r="C7" s="94">
        <v>40</v>
      </c>
      <c r="D7" s="101"/>
      <c r="E7" s="89"/>
    </row>
    <row r="8" spans="1:5" x14ac:dyDescent="0.25">
      <c r="A8" t="s">
        <v>548</v>
      </c>
      <c r="B8" s="13" t="s">
        <v>802</v>
      </c>
      <c r="C8" s="94">
        <v>37</v>
      </c>
      <c r="D8" s="101"/>
      <c r="E8" s="89"/>
    </row>
    <row r="9" spans="1:5" x14ac:dyDescent="0.25">
      <c r="A9" s="27" t="s">
        <v>548</v>
      </c>
      <c r="B9" s="13" t="s">
        <v>801</v>
      </c>
      <c r="C9" s="94">
        <v>37</v>
      </c>
      <c r="D9" s="101"/>
      <c r="E9" s="89"/>
    </row>
    <row r="10" spans="1:5" x14ac:dyDescent="0.25">
      <c r="A10" s="27" t="s">
        <v>548</v>
      </c>
      <c r="B10" s="13" t="s">
        <v>800</v>
      </c>
      <c r="C10" s="98">
        <v>35</v>
      </c>
      <c r="D10" s="101"/>
      <c r="E10" s="89"/>
    </row>
    <row r="11" spans="1:5" x14ac:dyDescent="0.25">
      <c r="A11" s="27" t="s">
        <v>548</v>
      </c>
      <c r="B11" s="93" t="s">
        <v>799</v>
      </c>
      <c r="C11" s="92">
        <v>33</v>
      </c>
      <c r="D11" s="101"/>
      <c r="E11" s="89"/>
    </row>
    <row r="12" spans="1:5" x14ac:dyDescent="0.25">
      <c r="A12" t="s">
        <v>548</v>
      </c>
      <c r="B12" s="13" t="s">
        <v>798</v>
      </c>
      <c r="C12" s="94">
        <v>29</v>
      </c>
      <c r="D12" s="101"/>
      <c r="E12" s="89"/>
    </row>
    <row r="13" spans="1:5" x14ac:dyDescent="0.25">
      <c r="A13" t="s">
        <v>548</v>
      </c>
      <c r="B13" s="13" t="s">
        <v>797</v>
      </c>
      <c r="C13" s="94">
        <v>28</v>
      </c>
      <c r="D13" s="101"/>
      <c r="E13" s="89"/>
    </row>
    <row r="14" spans="1:5" x14ac:dyDescent="0.25">
      <c r="A14" t="s">
        <v>548</v>
      </c>
      <c r="B14" s="13" t="s">
        <v>796</v>
      </c>
      <c r="C14" s="94">
        <v>27</v>
      </c>
      <c r="D14" s="101"/>
      <c r="E14" s="89"/>
    </row>
    <row r="15" spans="1:5" x14ac:dyDescent="0.25">
      <c r="A15" s="27" t="s">
        <v>548</v>
      </c>
      <c r="B15" s="93" t="s">
        <v>795</v>
      </c>
      <c r="C15" s="92">
        <v>25</v>
      </c>
      <c r="D15" s="101"/>
      <c r="E15" s="89"/>
    </row>
    <row r="16" spans="1:5" x14ac:dyDescent="0.25">
      <c r="A16" s="27" t="s">
        <v>548</v>
      </c>
      <c r="B16" s="93" t="s">
        <v>794</v>
      </c>
      <c r="C16" s="92">
        <v>25</v>
      </c>
      <c r="D16" s="101"/>
      <c r="E16" s="89"/>
    </row>
    <row r="17" spans="1:5" x14ac:dyDescent="0.25">
      <c r="A17" s="27" t="s">
        <v>548</v>
      </c>
      <c r="B17" s="100" t="s">
        <v>793</v>
      </c>
      <c r="C17" s="99">
        <v>25</v>
      </c>
      <c r="D17" s="101"/>
      <c r="E17" s="89"/>
    </row>
    <row r="18" spans="1:5" x14ac:dyDescent="0.25">
      <c r="A18" t="s">
        <v>548</v>
      </c>
      <c r="B18" s="13" t="s">
        <v>792</v>
      </c>
      <c r="C18" s="94">
        <v>22</v>
      </c>
      <c r="D18" s="101"/>
      <c r="E18" s="89"/>
    </row>
    <row r="19" spans="1:5" x14ac:dyDescent="0.25">
      <c r="A19" s="27" t="s">
        <v>548</v>
      </c>
      <c r="B19" s="93" t="s">
        <v>791</v>
      </c>
      <c r="C19" s="104">
        <v>19</v>
      </c>
      <c r="D19" s="101"/>
      <c r="E19" s="89"/>
    </row>
    <row r="20" spans="1:5" x14ac:dyDescent="0.25">
      <c r="A20" s="27" t="s">
        <v>548</v>
      </c>
      <c r="B20" s="93" t="s">
        <v>790</v>
      </c>
      <c r="C20" s="92">
        <v>17</v>
      </c>
      <c r="D20" s="101"/>
      <c r="E20" s="89"/>
    </row>
    <row r="21" spans="1:5" x14ac:dyDescent="0.25">
      <c r="A21" s="27" t="s">
        <v>548</v>
      </c>
      <c r="B21" s="93" t="s">
        <v>789</v>
      </c>
      <c r="C21" s="92">
        <v>15</v>
      </c>
      <c r="D21" s="101"/>
      <c r="E21" s="89"/>
    </row>
    <row r="22" spans="1:5" x14ac:dyDescent="0.25">
      <c r="A22" t="s">
        <v>548</v>
      </c>
      <c r="B22" s="13" t="s">
        <v>788</v>
      </c>
      <c r="C22" s="94">
        <v>13</v>
      </c>
      <c r="D22" s="101"/>
      <c r="E22" s="89"/>
    </row>
    <row r="23" spans="1:5" x14ac:dyDescent="0.25">
      <c r="A23" t="s">
        <v>548</v>
      </c>
      <c r="B23" s="13" t="s">
        <v>787</v>
      </c>
      <c r="C23" s="94">
        <v>12</v>
      </c>
      <c r="D23" s="101"/>
      <c r="E23" s="89"/>
    </row>
    <row r="24" spans="1:5" x14ac:dyDescent="0.25">
      <c r="A24" s="27" t="s">
        <v>548</v>
      </c>
      <c r="B24" s="93" t="s">
        <v>786</v>
      </c>
      <c r="C24" s="92">
        <v>12</v>
      </c>
      <c r="D24" s="101"/>
      <c r="E24" s="89"/>
    </row>
    <row r="25" spans="1:5" x14ac:dyDescent="0.25">
      <c r="A25" s="27" t="s">
        <v>548</v>
      </c>
      <c r="B25" s="93" t="s">
        <v>785</v>
      </c>
      <c r="C25" s="92">
        <v>12</v>
      </c>
      <c r="D25" s="101"/>
      <c r="E25" s="89"/>
    </row>
    <row r="26" spans="1:5" x14ac:dyDescent="0.25">
      <c r="A26" s="27" t="s">
        <v>548</v>
      </c>
      <c r="B26" s="93" t="s">
        <v>784</v>
      </c>
      <c r="C26" s="104">
        <v>11</v>
      </c>
      <c r="D26" s="101"/>
      <c r="E26" s="89"/>
    </row>
    <row r="27" spans="1:5" x14ac:dyDescent="0.25">
      <c r="A27" s="27" t="s">
        <v>548</v>
      </c>
      <c r="B27" s="93" t="s">
        <v>783</v>
      </c>
      <c r="C27" s="104">
        <v>11</v>
      </c>
      <c r="D27" s="101"/>
      <c r="E27" s="89"/>
    </row>
    <row r="28" spans="1:5" x14ac:dyDescent="0.25">
      <c r="A28" s="27" t="s">
        <v>548</v>
      </c>
      <c r="B28" s="93" t="s">
        <v>782</v>
      </c>
      <c r="C28" s="92">
        <v>9</v>
      </c>
      <c r="D28" s="101"/>
      <c r="E28" s="89"/>
    </row>
    <row r="29" spans="1:5" x14ac:dyDescent="0.25">
      <c r="A29" s="27" t="s">
        <v>548</v>
      </c>
      <c r="B29" s="100" t="s">
        <v>781</v>
      </c>
      <c r="C29" s="99">
        <v>6</v>
      </c>
      <c r="D29" s="101"/>
      <c r="E29" s="89"/>
    </row>
    <row r="30" spans="1:5" x14ac:dyDescent="0.25">
      <c r="A30" s="27" t="s">
        <v>548</v>
      </c>
      <c r="B30" s="93" t="s">
        <v>780</v>
      </c>
      <c r="C30" s="92">
        <v>5</v>
      </c>
      <c r="D30" s="101"/>
      <c r="E30" s="89"/>
    </row>
    <row r="31" spans="1:5" x14ac:dyDescent="0.25">
      <c r="A31" s="27" t="s">
        <v>218</v>
      </c>
      <c r="B31" s="13" t="s">
        <v>779</v>
      </c>
      <c r="C31" s="94">
        <v>49</v>
      </c>
      <c r="D31" s="101"/>
      <c r="E31" s="89"/>
    </row>
    <row r="32" spans="1:5" x14ac:dyDescent="0.25">
      <c r="A32" t="s">
        <v>218</v>
      </c>
      <c r="B32" s="13" t="s">
        <v>778</v>
      </c>
      <c r="C32" s="94">
        <v>39</v>
      </c>
      <c r="D32" s="101"/>
      <c r="E32" s="89"/>
    </row>
    <row r="33" spans="1:5" s="27" customFormat="1" x14ac:dyDescent="0.25">
      <c r="A33" t="s">
        <v>218</v>
      </c>
      <c r="B33" s="13" t="s">
        <v>777</v>
      </c>
      <c r="C33" s="94">
        <v>36</v>
      </c>
      <c r="D33" s="102"/>
      <c r="E33" s="95"/>
    </row>
    <row r="34" spans="1:5" x14ac:dyDescent="0.25">
      <c r="A34" s="27" t="s">
        <v>218</v>
      </c>
      <c r="B34" s="100" t="s">
        <v>776</v>
      </c>
      <c r="C34" s="99">
        <v>26</v>
      </c>
      <c r="D34" s="101"/>
      <c r="E34" s="89"/>
    </row>
    <row r="35" spans="1:5" x14ac:dyDescent="0.25">
      <c r="A35" s="27" t="s">
        <v>218</v>
      </c>
      <c r="B35" s="100" t="s">
        <v>775</v>
      </c>
      <c r="C35" s="99">
        <v>16</v>
      </c>
      <c r="D35" s="101"/>
      <c r="E35" s="89"/>
    </row>
    <row r="36" spans="1:5" x14ac:dyDescent="0.25">
      <c r="A36" s="27" t="s">
        <v>218</v>
      </c>
      <c r="B36" s="93" t="s">
        <v>774</v>
      </c>
      <c r="C36" s="92">
        <v>13</v>
      </c>
      <c r="D36" s="101"/>
      <c r="E36" s="89"/>
    </row>
    <row r="37" spans="1:5" x14ac:dyDescent="0.25">
      <c r="A37" s="27" t="s">
        <v>218</v>
      </c>
      <c r="B37" s="93" t="s">
        <v>773</v>
      </c>
      <c r="C37" s="92">
        <v>12</v>
      </c>
      <c r="D37" s="101"/>
      <c r="E37" s="89"/>
    </row>
    <row r="38" spans="1:5" x14ac:dyDescent="0.25">
      <c r="A38" s="27" t="s">
        <v>218</v>
      </c>
      <c r="B38" s="93" t="s">
        <v>772</v>
      </c>
      <c r="C38" s="92">
        <v>11</v>
      </c>
      <c r="D38" s="101"/>
      <c r="E38" s="89"/>
    </row>
    <row r="39" spans="1:5" s="27" customFormat="1" x14ac:dyDescent="0.25">
      <c r="A39" s="27" t="s">
        <v>218</v>
      </c>
      <c r="B39" s="93" t="s">
        <v>771</v>
      </c>
      <c r="C39" s="92">
        <v>10</v>
      </c>
      <c r="D39" s="102"/>
      <c r="E39" s="95"/>
    </row>
    <row r="40" spans="1:5" x14ac:dyDescent="0.25">
      <c r="A40" s="27" t="s">
        <v>218</v>
      </c>
      <c r="B40" s="93" t="s">
        <v>770</v>
      </c>
      <c r="C40" s="92">
        <v>2</v>
      </c>
      <c r="D40" s="101"/>
      <c r="E40" s="89"/>
    </row>
    <row r="41" spans="1:5" ht="45" x14ac:dyDescent="0.25">
      <c r="A41" s="27" t="s">
        <v>218</v>
      </c>
      <c r="B41" s="42" t="s">
        <v>769</v>
      </c>
      <c r="C41" s="105">
        <v>1</v>
      </c>
      <c r="D41" s="101"/>
      <c r="E41" s="89"/>
    </row>
    <row r="42" spans="1:5" x14ac:dyDescent="0.25">
      <c r="A42" s="27" t="s">
        <v>724</v>
      </c>
      <c r="B42" s="100" t="s">
        <v>768</v>
      </c>
      <c r="C42" s="99">
        <v>33</v>
      </c>
      <c r="D42" s="101"/>
      <c r="E42" s="89"/>
    </row>
    <row r="43" spans="1:5" x14ac:dyDescent="0.25">
      <c r="A43" t="s">
        <v>724</v>
      </c>
      <c r="B43" s="13" t="s">
        <v>767</v>
      </c>
      <c r="C43" s="94">
        <v>27</v>
      </c>
      <c r="D43" s="101"/>
      <c r="E43" s="89"/>
    </row>
    <row r="44" spans="1:5" x14ac:dyDescent="0.25">
      <c r="A44" s="27" t="s">
        <v>724</v>
      </c>
      <c r="B44" s="100" t="s">
        <v>766</v>
      </c>
      <c r="C44" s="99">
        <v>26</v>
      </c>
      <c r="D44" s="101"/>
      <c r="E44" s="89"/>
    </row>
    <row r="45" spans="1:5" x14ac:dyDescent="0.25">
      <c r="A45" t="s">
        <v>724</v>
      </c>
      <c r="B45" s="13" t="s">
        <v>765</v>
      </c>
      <c r="C45" s="94">
        <v>11</v>
      </c>
      <c r="D45" s="101"/>
      <c r="E45" s="89"/>
    </row>
    <row r="46" spans="1:5" x14ac:dyDescent="0.25">
      <c r="A46" s="27" t="s">
        <v>724</v>
      </c>
      <c r="B46" s="93" t="s">
        <v>764</v>
      </c>
      <c r="C46" s="92">
        <v>11</v>
      </c>
      <c r="D46" s="101"/>
      <c r="E46" s="89"/>
    </row>
    <row r="47" spans="1:5" x14ac:dyDescent="0.25">
      <c r="A47" s="27" t="s">
        <v>724</v>
      </c>
      <c r="B47" s="100" t="s">
        <v>763</v>
      </c>
      <c r="C47" s="99">
        <v>11</v>
      </c>
      <c r="D47" s="101"/>
      <c r="E47" s="89"/>
    </row>
    <row r="48" spans="1:5" ht="30" x14ac:dyDescent="0.25">
      <c r="A48" s="27" t="s">
        <v>722</v>
      </c>
      <c r="B48" s="100" t="s">
        <v>762</v>
      </c>
      <c r="C48" s="99">
        <v>39</v>
      </c>
      <c r="D48" s="101"/>
      <c r="E48" s="89"/>
    </row>
    <row r="49" spans="1:5" x14ac:dyDescent="0.25">
      <c r="A49" s="27" t="s">
        <v>722</v>
      </c>
      <c r="B49" s="93" t="s">
        <v>761</v>
      </c>
      <c r="C49" s="92">
        <v>37</v>
      </c>
      <c r="D49" s="101"/>
      <c r="E49" s="89"/>
    </row>
    <row r="50" spans="1:5" x14ac:dyDescent="0.25">
      <c r="A50" t="s">
        <v>722</v>
      </c>
      <c r="B50" s="13" t="s">
        <v>760</v>
      </c>
      <c r="C50" s="94">
        <v>31</v>
      </c>
      <c r="D50" s="101"/>
      <c r="E50" s="89"/>
    </row>
    <row r="51" spans="1:5" x14ac:dyDescent="0.25">
      <c r="A51" s="27" t="s">
        <v>722</v>
      </c>
      <c r="B51" s="100" t="s">
        <v>759</v>
      </c>
      <c r="C51" s="99">
        <v>26</v>
      </c>
      <c r="D51" s="101"/>
      <c r="E51" s="89"/>
    </row>
    <row r="52" spans="1:5" x14ac:dyDescent="0.25">
      <c r="A52" s="27" t="s">
        <v>722</v>
      </c>
      <c r="B52" s="93" t="s">
        <v>758</v>
      </c>
      <c r="C52" s="92">
        <v>22</v>
      </c>
      <c r="D52" s="101"/>
      <c r="E52" s="89"/>
    </row>
    <row r="53" spans="1:5" s="27" customFormat="1" x14ac:dyDescent="0.25">
      <c r="A53" s="27" t="s">
        <v>722</v>
      </c>
      <c r="B53" s="93" t="s">
        <v>757</v>
      </c>
      <c r="C53" s="92">
        <v>2</v>
      </c>
      <c r="D53" s="102"/>
      <c r="E53" s="95"/>
    </row>
    <row r="54" spans="1:5" x14ac:dyDescent="0.25">
      <c r="A54" t="s">
        <v>721</v>
      </c>
      <c r="B54" s="13" t="s">
        <v>756</v>
      </c>
      <c r="C54" s="94">
        <v>45</v>
      </c>
      <c r="D54" s="101"/>
      <c r="E54" s="89"/>
    </row>
    <row r="55" spans="1:5" x14ac:dyDescent="0.25">
      <c r="A55" t="s">
        <v>721</v>
      </c>
      <c r="B55" s="13" t="s">
        <v>755</v>
      </c>
      <c r="C55" s="94">
        <v>40</v>
      </c>
      <c r="D55" s="101"/>
      <c r="E55" s="89"/>
    </row>
    <row r="56" spans="1:5" x14ac:dyDescent="0.25">
      <c r="A56" s="27" t="s">
        <v>721</v>
      </c>
      <c r="B56" s="93" t="s">
        <v>754</v>
      </c>
      <c r="C56" s="92">
        <v>37</v>
      </c>
      <c r="D56" s="101"/>
      <c r="E56" s="89"/>
    </row>
    <row r="57" spans="1:5" x14ac:dyDescent="0.25">
      <c r="A57" s="27" t="s">
        <v>721</v>
      </c>
      <c r="B57" s="93" t="s">
        <v>753</v>
      </c>
      <c r="C57" s="92">
        <v>1</v>
      </c>
      <c r="D57" s="101"/>
      <c r="E57" s="89"/>
    </row>
    <row r="58" spans="1:5" x14ac:dyDescent="0.25">
      <c r="A58" t="s">
        <v>720</v>
      </c>
      <c r="B58" s="13" t="s">
        <v>752</v>
      </c>
      <c r="C58" s="94">
        <v>47</v>
      </c>
      <c r="D58" s="101"/>
      <c r="E58" s="89"/>
    </row>
    <row r="59" spans="1:5" x14ac:dyDescent="0.25">
      <c r="A59" t="s">
        <v>720</v>
      </c>
      <c r="B59" s="13" t="s">
        <v>746</v>
      </c>
      <c r="C59" s="94">
        <v>42</v>
      </c>
      <c r="D59" s="101"/>
      <c r="E59" s="89"/>
    </row>
    <row r="60" spans="1:5" x14ac:dyDescent="0.25">
      <c r="A60" s="27" t="s">
        <v>720</v>
      </c>
      <c r="B60" s="93" t="s">
        <v>751</v>
      </c>
      <c r="C60" s="104">
        <v>41</v>
      </c>
      <c r="D60" s="101"/>
      <c r="E60" s="89"/>
    </row>
    <row r="61" spans="1:5" x14ac:dyDescent="0.25">
      <c r="A61" s="27" t="s">
        <v>720</v>
      </c>
      <c r="B61" s="100" t="s">
        <v>750</v>
      </c>
      <c r="C61" s="99">
        <v>40</v>
      </c>
      <c r="D61" s="101"/>
      <c r="E61" s="89"/>
    </row>
    <row r="62" spans="1:5" s="27" customFormat="1" x14ac:dyDescent="0.25">
      <c r="A62" s="27" t="s">
        <v>720</v>
      </c>
      <c r="B62" s="100" t="s">
        <v>749</v>
      </c>
      <c r="C62" s="99">
        <v>39</v>
      </c>
      <c r="D62" s="102"/>
      <c r="E62" s="95"/>
    </row>
    <row r="63" spans="1:5" s="27" customFormat="1" x14ac:dyDescent="0.25">
      <c r="A63" s="27" t="s">
        <v>720</v>
      </c>
      <c r="B63" s="93" t="s">
        <v>748</v>
      </c>
      <c r="C63" s="104">
        <v>38</v>
      </c>
      <c r="D63" s="102"/>
      <c r="E63" s="95"/>
    </row>
    <row r="64" spans="1:5" s="27" customFormat="1" x14ac:dyDescent="0.25">
      <c r="A64" s="27" t="s">
        <v>720</v>
      </c>
      <c r="B64" s="100" t="s">
        <v>747</v>
      </c>
      <c r="C64" s="99">
        <v>32</v>
      </c>
      <c r="D64" s="102"/>
      <c r="E64" s="95"/>
    </row>
    <row r="65" spans="1:5" s="27" customFormat="1" x14ac:dyDescent="0.25">
      <c r="A65" s="27" t="s">
        <v>720</v>
      </c>
      <c r="B65" s="93" t="s">
        <v>746</v>
      </c>
      <c r="C65" s="92">
        <v>29</v>
      </c>
      <c r="D65" s="102"/>
      <c r="E65" s="95"/>
    </row>
    <row r="66" spans="1:5" ht="30" x14ac:dyDescent="0.25">
      <c r="A66" s="27" t="s">
        <v>720</v>
      </c>
      <c r="B66" s="93" t="s">
        <v>745</v>
      </c>
      <c r="C66" s="104">
        <v>28</v>
      </c>
      <c r="D66" s="101"/>
      <c r="E66" s="89"/>
    </row>
    <row r="67" spans="1:5" s="27" customFormat="1" x14ac:dyDescent="0.25">
      <c r="A67" t="s">
        <v>720</v>
      </c>
      <c r="B67" s="13" t="s">
        <v>744</v>
      </c>
      <c r="C67" s="103">
        <v>21</v>
      </c>
      <c r="D67" s="102"/>
      <c r="E67" s="95"/>
    </row>
    <row r="68" spans="1:5" x14ac:dyDescent="0.25">
      <c r="A68" t="s">
        <v>720</v>
      </c>
      <c r="B68" s="13" t="s">
        <v>743</v>
      </c>
      <c r="C68" s="94">
        <v>20</v>
      </c>
      <c r="D68" s="101"/>
      <c r="E68" s="89"/>
    </row>
    <row r="69" spans="1:5" x14ac:dyDescent="0.25">
      <c r="A69" s="27" t="s">
        <v>720</v>
      </c>
      <c r="B69" s="93" t="s">
        <v>742</v>
      </c>
      <c r="C69" s="98">
        <v>17</v>
      </c>
      <c r="D69" s="101"/>
      <c r="E69" s="89"/>
    </row>
    <row r="70" spans="1:5" x14ac:dyDescent="0.25">
      <c r="A70" t="s">
        <v>720</v>
      </c>
      <c r="B70" s="13" t="s">
        <v>741</v>
      </c>
      <c r="C70" s="94">
        <v>16</v>
      </c>
      <c r="D70" s="101"/>
      <c r="E70" s="89"/>
    </row>
    <row r="71" spans="1:5" x14ac:dyDescent="0.25">
      <c r="A71" t="s">
        <v>720</v>
      </c>
      <c r="B71" s="13" t="s">
        <v>740</v>
      </c>
      <c r="C71" s="94">
        <v>15</v>
      </c>
      <c r="D71" s="101"/>
      <c r="E71" s="89"/>
    </row>
    <row r="72" spans="1:5" x14ac:dyDescent="0.25">
      <c r="A72" t="s">
        <v>720</v>
      </c>
      <c r="B72" s="13" t="s">
        <v>739</v>
      </c>
      <c r="C72" s="94">
        <v>14</v>
      </c>
      <c r="D72" s="89"/>
      <c r="E72" s="89"/>
    </row>
    <row r="73" spans="1:5" x14ac:dyDescent="0.25">
      <c r="A73" t="s">
        <v>720</v>
      </c>
      <c r="B73" s="12" t="s">
        <v>738</v>
      </c>
      <c r="C73" s="94">
        <v>11</v>
      </c>
      <c r="D73" s="89"/>
      <c r="E73" s="89"/>
    </row>
    <row r="74" spans="1:5" ht="30" x14ac:dyDescent="0.25">
      <c r="A74" s="27" t="s">
        <v>720</v>
      </c>
      <c r="B74" s="100" t="s">
        <v>737</v>
      </c>
      <c r="C74" s="99">
        <v>1</v>
      </c>
      <c r="D74" s="89"/>
      <c r="E74" s="89"/>
    </row>
    <row r="75" spans="1:5" x14ac:dyDescent="0.25">
      <c r="A75" t="s">
        <v>139</v>
      </c>
      <c r="B75" s="13" t="s">
        <v>736</v>
      </c>
      <c r="C75" s="94">
        <v>59</v>
      </c>
      <c r="D75" s="89"/>
      <c r="E75" s="89"/>
    </row>
    <row r="76" spans="1:5" x14ac:dyDescent="0.25">
      <c r="A76" t="s">
        <v>139</v>
      </c>
      <c r="B76" s="13" t="s">
        <v>735</v>
      </c>
      <c r="C76" s="94">
        <v>36</v>
      </c>
      <c r="D76" s="89"/>
      <c r="E76" s="89"/>
    </row>
    <row r="77" spans="1:5" x14ac:dyDescent="0.25">
      <c r="A77" s="27" t="s">
        <v>139</v>
      </c>
      <c r="B77" s="93" t="s">
        <v>734</v>
      </c>
      <c r="C77" s="98">
        <v>28</v>
      </c>
      <c r="D77" s="89"/>
      <c r="E77" s="89"/>
    </row>
    <row r="78" spans="1:5" x14ac:dyDescent="0.25">
      <c r="A78" s="27" t="s">
        <v>139</v>
      </c>
      <c r="B78" s="93" t="s">
        <v>733</v>
      </c>
      <c r="C78" s="92">
        <v>21</v>
      </c>
      <c r="D78" s="89"/>
      <c r="E78" s="89"/>
    </row>
    <row r="79" spans="1:5" x14ac:dyDescent="0.25">
      <c r="A79" s="27" t="s">
        <v>139</v>
      </c>
      <c r="B79" s="93" t="s">
        <v>730</v>
      </c>
      <c r="C79" s="92">
        <v>15</v>
      </c>
      <c r="D79" s="89"/>
      <c r="E79" s="89"/>
    </row>
    <row r="80" spans="1:5" x14ac:dyDescent="0.25">
      <c r="A80" s="27" t="s">
        <v>139</v>
      </c>
      <c r="B80" s="93" t="s">
        <v>732</v>
      </c>
      <c r="C80" s="92">
        <v>12</v>
      </c>
      <c r="D80" s="89"/>
      <c r="E80" s="89"/>
    </row>
    <row r="81" spans="1:5" x14ac:dyDescent="0.25">
      <c r="A81" t="s">
        <v>139</v>
      </c>
      <c r="B81" s="97" t="s">
        <v>731</v>
      </c>
      <c r="C81" s="96">
        <v>3</v>
      </c>
      <c r="D81" s="89"/>
      <c r="E81" s="89"/>
    </row>
    <row r="82" spans="1:5" x14ac:dyDescent="0.25">
      <c r="A82" s="27" t="s">
        <v>139</v>
      </c>
      <c r="B82" s="93" t="s">
        <v>730</v>
      </c>
      <c r="C82" s="92">
        <v>2</v>
      </c>
      <c r="D82" s="89"/>
      <c r="E82" s="89"/>
    </row>
    <row r="83" spans="1:5" s="27" customFormat="1" x14ac:dyDescent="0.25">
      <c r="A83" s="27" t="s">
        <v>718</v>
      </c>
      <c r="B83" s="13" t="s">
        <v>729</v>
      </c>
      <c r="C83" s="94">
        <v>49</v>
      </c>
      <c r="D83" s="95"/>
      <c r="E83" s="95"/>
    </row>
    <row r="84" spans="1:5" x14ac:dyDescent="0.25">
      <c r="A84" t="s">
        <v>718</v>
      </c>
      <c r="B84" s="13" t="s">
        <v>728</v>
      </c>
      <c r="C84" s="94">
        <v>48</v>
      </c>
      <c r="D84" s="89"/>
      <c r="E84" s="89"/>
    </row>
    <row r="85" spans="1:5" x14ac:dyDescent="0.25">
      <c r="A85" t="s">
        <v>718</v>
      </c>
      <c r="B85" s="13" t="s">
        <v>727</v>
      </c>
      <c r="C85" s="94">
        <v>44</v>
      </c>
      <c r="D85" s="89"/>
      <c r="E85" s="89"/>
    </row>
    <row r="86" spans="1:5" x14ac:dyDescent="0.25">
      <c r="A86" s="27" t="s">
        <v>718</v>
      </c>
      <c r="B86" s="93" t="s">
        <v>726</v>
      </c>
      <c r="C86" s="92">
        <v>33</v>
      </c>
      <c r="D86" s="89"/>
      <c r="E86" s="89"/>
    </row>
    <row r="87" spans="1:5" x14ac:dyDescent="0.25">
      <c r="B87" s="91" t="s">
        <v>74</v>
      </c>
      <c r="C87" s="91">
        <f>SUM(C3:C86)</f>
        <v>2097</v>
      </c>
      <c r="D87" s="89"/>
      <c r="E87" s="89"/>
    </row>
    <row r="88" spans="1:5" x14ac:dyDescent="0.25">
      <c r="B88" s="89"/>
      <c r="C88" s="89"/>
      <c r="D88" s="89"/>
      <c r="E88" s="89"/>
    </row>
    <row r="89" spans="1:5" x14ac:dyDescent="0.25">
      <c r="A89" s="28" t="s">
        <v>548</v>
      </c>
      <c r="B89" s="88" t="s">
        <v>725</v>
      </c>
      <c r="C89" s="88">
        <v>682</v>
      </c>
      <c r="D89" s="90"/>
      <c r="E89" s="89"/>
    </row>
    <row r="90" spans="1:5" x14ac:dyDescent="0.25">
      <c r="A90" s="28" t="s">
        <v>720</v>
      </c>
      <c r="B90" s="88" t="s">
        <v>719</v>
      </c>
      <c r="C90" s="28">
        <v>451</v>
      </c>
      <c r="D90" s="90"/>
      <c r="E90" s="89"/>
    </row>
    <row r="91" spans="1:5" x14ac:dyDescent="0.25">
      <c r="A91" s="28" t="s">
        <v>218</v>
      </c>
      <c r="B91" s="88" t="s">
        <v>542</v>
      </c>
      <c r="C91" s="88">
        <v>215</v>
      </c>
      <c r="D91" s="90"/>
      <c r="E91" s="89"/>
    </row>
    <row r="92" spans="1:5" x14ac:dyDescent="0.25">
      <c r="A92" s="28" t="s">
        <v>139</v>
      </c>
      <c r="B92" s="88" t="s">
        <v>138</v>
      </c>
      <c r="C92" s="28">
        <v>176</v>
      </c>
      <c r="D92" s="30"/>
    </row>
    <row r="93" spans="1:5" x14ac:dyDescent="0.25">
      <c r="A93" s="28" t="s">
        <v>718</v>
      </c>
      <c r="B93" s="88" t="s">
        <v>717</v>
      </c>
      <c r="C93" s="1">
        <v>174</v>
      </c>
      <c r="D93" s="30"/>
    </row>
    <row r="94" spans="1:5" x14ac:dyDescent="0.25">
      <c r="A94" s="28" t="s">
        <v>722</v>
      </c>
      <c r="B94" s="88" t="s">
        <v>540</v>
      </c>
      <c r="C94" s="28">
        <v>157</v>
      </c>
      <c r="D94" s="30"/>
    </row>
    <row r="95" spans="1:5" x14ac:dyDescent="0.25">
      <c r="A95" s="28" t="s">
        <v>721</v>
      </c>
      <c r="B95" s="88" t="s">
        <v>538</v>
      </c>
      <c r="C95" s="28">
        <v>123</v>
      </c>
      <c r="D95" s="30"/>
    </row>
    <row r="96" spans="1:5" x14ac:dyDescent="0.25">
      <c r="A96" s="28" t="s">
        <v>724</v>
      </c>
      <c r="B96" s="88" t="s">
        <v>723</v>
      </c>
      <c r="C96" s="88">
        <v>119</v>
      </c>
      <c r="D96" s="87"/>
    </row>
  </sheetData>
  <sortState ref="A89:C96">
    <sortCondition descending="1" ref="C89"/>
  </sortState>
  <printOptions headings="1" gridLines="1"/>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E98"/>
  <sheetViews>
    <sheetView topLeftCell="A82" workbookViewId="0">
      <selection activeCell="B2" sqref="B2"/>
    </sheetView>
  </sheetViews>
  <sheetFormatPr defaultRowHeight="15" x14ac:dyDescent="0.25"/>
  <cols>
    <col min="1" max="1" width="6.7109375" customWidth="1"/>
    <col min="2" max="2" width="72.7109375" style="6" customWidth="1"/>
    <col min="3" max="3" width="8.7109375" customWidth="1"/>
    <col min="4" max="4" width="9.140625" customWidth="1"/>
  </cols>
  <sheetData>
    <row r="1" spans="1:5" x14ac:dyDescent="0.25">
      <c r="B1" s="1" t="s">
        <v>280</v>
      </c>
      <c r="C1" s="74"/>
    </row>
    <row r="2" spans="1:5" ht="34.5" customHeight="1" x14ac:dyDescent="0.25">
      <c r="A2" s="1" t="s">
        <v>1</v>
      </c>
      <c r="B2" s="180" t="s">
        <v>807</v>
      </c>
      <c r="C2" s="55" t="s">
        <v>3</v>
      </c>
      <c r="D2" s="54"/>
    </row>
    <row r="3" spans="1:5" ht="11.45" customHeight="1" x14ac:dyDescent="0.25">
      <c r="A3" t="s">
        <v>548</v>
      </c>
      <c r="B3" s="13" t="s">
        <v>122</v>
      </c>
      <c r="C3" s="94">
        <v>46</v>
      </c>
      <c r="D3" s="106"/>
      <c r="E3" s="89"/>
    </row>
    <row r="4" spans="1:5" x14ac:dyDescent="0.25">
      <c r="A4" s="27" t="s">
        <v>548</v>
      </c>
      <c r="B4" s="93" t="s">
        <v>806</v>
      </c>
      <c r="C4" s="92">
        <v>45</v>
      </c>
      <c r="D4" s="101"/>
      <c r="E4" s="89"/>
    </row>
    <row r="5" spans="1:5" x14ac:dyDescent="0.25">
      <c r="A5" t="s">
        <v>548</v>
      </c>
      <c r="B5" s="13" t="s">
        <v>805</v>
      </c>
      <c r="C5" s="94">
        <v>44</v>
      </c>
      <c r="D5" s="101"/>
      <c r="E5" s="89"/>
    </row>
    <row r="6" spans="1:5" x14ac:dyDescent="0.25">
      <c r="A6" s="27" t="s">
        <v>548</v>
      </c>
      <c r="B6" s="13" t="s">
        <v>804</v>
      </c>
      <c r="C6" s="94">
        <v>42</v>
      </c>
      <c r="D6" s="101"/>
      <c r="E6" s="89"/>
    </row>
    <row r="7" spans="1:5" x14ac:dyDescent="0.25">
      <c r="A7" t="s">
        <v>548</v>
      </c>
      <c r="B7" s="13" t="s">
        <v>803</v>
      </c>
      <c r="C7" s="94">
        <v>40</v>
      </c>
      <c r="D7" s="101"/>
      <c r="E7" s="89"/>
    </row>
    <row r="8" spans="1:5" x14ac:dyDescent="0.25">
      <c r="A8" t="s">
        <v>548</v>
      </c>
      <c r="B8" s="13" t="s">
        <v>802</v>
      </c>
      <c r="C8" s="94">
        <v>37</v>
      </c>
      <c r="D8" s="101"/>
      <c r="E8" s="89"/>
    </row>
    <row r="9" spans="1:5" x14ac:dyDescent="0.25">
      <c r="A9" s="27" t="s">
        <v>548</v>
      </c>
      <c r="B9" s="13" t="s">
        <v>801</v>
      </c>
      <c r="C9" s="94">
        <v>37</v>
      </c>
      <c r="D9" s="101"/>
      <c r="E9" s="89"/>
    </row>
    <row r="10" spans="1:5" x14ac:dyDescent="0.25">
      <c r="A10" s="27" t="s">
        <v>548</v>
      </c>
      <c r="B10" s="13" t="s">
        <v>800</v>
      </c>
      <c r="C10" s="98">
        <v>35</v>
      </c>
      <c r="D10" s="101"/>
      <c r="E10" s="89"/>
    </row>
    <row r="11" spans="1:5" x14ac:dyDescent="0.25">
      <c r="A11" s="27" t="s">
        <v>548</v>
      </c>
      <c r="B11" s="93" t="s">
        <v>799</v>
      </c>
      <c r="C11" s="92">
        <v>33</v>
      </c>
      <c r="D11" s="101"/>
      <c r="E11" s="89"/>
    </row>
    <row r="12" spans="1:5" x14ac:dyDescent="0.25">
      <c r="A12" t="s">
        <v>548</v>
      </c>
      <c r="B12" s="13" t="s">
        <v>798</v>
      </c>
      <c r="C12" s="94">
        <v>29</v>
      </c>
      <c r="D12" s="101"/>
      <c r="E12" s="89"/>
    </row>
    <row r="13" spans="1:5" x14ac:dyDescent="0.25">
      <c r="A13" t="s">
        <v>548</v>
      </c>
      <c r="B13" s="13" t="s">
        <v>797</v>
      </c>
      <c r="C13" s="94">
        <v>28</v>
      </c>
      <c r="D13" s="101"/>
      <c r="E13" s="89"/>
    </row>
    <row r="14" spans="1:5" x14ac:dyDescent="0.25">
      <c r="A14" t="s">
        <v>548</v>
      </c>
      <c r="B14" s="13" t="s">
        <v>796</v>
      </c>
      <c r="C14" s="94">
        <v>27</v>
      </c>
      <c r="D14" s="101"/>
      <c r="E14" s="89"/>
    </row>
    <row r="15" spans="1:5" x14ac:dyDescent="0.25">
      <c r="A15" s="27" t="s">
        <v>548</v>
      </c>
      <c r="B15" s="93" t="s">
        <v>795</v>
      </c>
      <c r="C15" s="92">
        <v>25</v>
      </c>
      <c r="D15" s="101"/>
      <c r="E15" s="89"/>
    </row>
    <row r="16" spans="1:5" x14ac:dyDescent="0.25">
      <c r="A16" s="27" t="s">
        <v>548</v>
      </c>
      <c r="B16" s="93" t="s">
        <v>794</v>
      </c>
      <c r="C16" s="92">
        <v>25</v>
      </c>
      <c r="D16" s="101"/>
      <c r="E16" s="89"/>
    </row>
    <row r="17" spans="1:5" x14ac:dyDescent="0.25">
      <c r="A17" s="27" t="s">
        <v>548</v>
      </c>
      <c r="B17" s="100" t="s">
        <v>793</v>
      </c>
      <c r="C17" s="99">
        <v>25</v>
      </c>
      <c r="D17" s="101"/>
      <c r="E17" s="89"/>
    </row>
    <row r="18" spans="1:5" x14ac:dyDescent="0.25">
      <c r="A18" t="s">
        <v>548</v>
      </c>
      <c r="B18" s="13" t="s">
        <v>792</v>
      </c>
      <c r="C18" s="94">
        <v>22</v>
      </c>
      <c r="D18" s="101"/>
      <c r="E18" s="89"/>
    </row>
    <row r="19" spans="1:5" x14ac:dyDescent="0.25">
      <c r="A19" s="27" t="s">
        <v>548</v>
      </c>
      <c r="B19" s="93" t="s">
        <v>791</v>
      </c>
      <c r="C19" s="104">
        <v>19</v>
      </c>
      <c r="D19" s="101"/>
      <c r="E19" s="89"/>
    </row>
    <row r="20" spans="1:5" x14ac:dyDescent="0.25">
      <c r="A20" s="27" t="s">
        <v>548</v>
      </c>
      <c r="B20" s="93" t="s">
        <v>790</v>
      </c>
      <c r="C20" s="92">
        <v>17</v>
      </c>
      <c r="D20" s="101"/>
      <c r="E20" s="89"/>
    </row>
    <row r="21" spans="1:5" x14ac:dyDescent="0.25">
      <c r="A21" s="27" t="s">
        <v>548</v>
      </c>
      <c r="B21" s="93" t="s">
        <v>789</v>
      </c>
      <c r="C21" s="92">
        <v>15</v>
      </c>
      <c r="D21" s="101"/>
      <c r="E21" s="89"/>
    </row>
    <row r="22" spans="1:5" x14ac:dyDescent="0.25">
      <c r="A22" t="s">
        <v>548</v>
      </c>
      <c r="B22" s="13" t="s">
        <v>788</v>
      </c>
      <c r="C22" s="94">
        <v>13</v>
      </c>
      <c r="D22" s="101"/>
      <c r="E22" s="89"/>
    </row>
    <row r="23" spans="1:5" x14ac:dyDescent="0.25">
      <c r="A23" t="s">
        <v>548</v>
      </c>
      <c r="B23" s="13" t="s">
        <v>787</v>
      </c>
      <c r="C23" s="94">
        <v>12</v>
      </c>
      <c r="D23" s="101"/>
      <c r="E23" s="89"/>
    </row>
    <row r="24" spans="1:5" x14ac:dyDescent="0.25">
      <c r="A24" s="27" t="s">
        <v>548</v>
      </c>
      <c r="B24" s="93" t="s">
        <v>786</v>
      </c>
      <c r="C24" s="92">
        <v>12</v>
      </c>
      <c r="D24" s="101"/>
      <c r="E24" s="89"/>
    </row>
    <row r="25" spans="1:5" x14ac:dyDescent="0.25">
      <c r="A25" s="27" t="s">
        <v>548</v>
      </c>
      <c r="B25" s="93" t="s">
        <v>785</v>
      </c>
      <c r="C25" s="92">
        <v>12</v>
      </c>
      <c r="D25" s="101"/>
      <c r="E25" s="89"/>
    </row>
    <row r="26" spans="1:5" x14ac:dyDescent="0.25">
      <c r="A26" s="27" t="s">
        <v>548</v>
      </c>
      <c r="B26" s="93" t="s">
        <v>784</v>
      </c>
      <c r="C26" s="104">
        <v>11</v>
      </c>
      <c r="D26" s="101"/>
      <c r="E26" s="89"/>
    </row>
    <row r="27" spans="1:5" x14ac:dyDescent="0.25">
      <c r="A27" s="27" t="s">
        <v>548</v>
      </c>
      <c r="B27" s="93" t="s">
        <v>783</v>
      </c>
      <c r="C27" s="104">
        <v>11</v>
      </c>
      <c r="D27" s="101"/>
      <c r="E27" s="89"/>
    </row>
    <row r="28" spans="1:5" x14ac:dyDescent="0.25">
      <c r="A28" s="27" t="s">
        <v>548</v>
      </c>
      <c r="B28" s="93" t="s">
        <v>782</v>
      </c>
      <c r="C28" s="92">
        <v>9</v>
      </c>
      <c r="D28" s="101"/>
      <c r="E28" s="89"/>
    </row>
    <row r="29" spans="1:5" x14ac:dyDescent="0.25">
      <c r="A29" s="27" t="s">
        <v>548</v>
      </c>
      <c r="B29" s="100" t="s">
        <v>781</v>
      </c>
      <c r="C29" s="99">
        <v>6</v>
      </c>
      <c r="D29" s="101"/>
      <c r="E29" s="89"/>
    </row>
    <row r="30" spans="1:5" x14ac:dyDescent="0.25">
      <c r="A30" s="27" t="s">
        <v>548</v>
      </c>
      <c r="B30" s="93" t="s">
        <v>780</v>
      </c>
      <c r="C30" s="92">
        <v>5</v>
      </c>
      <c r="D30" s="101"/>
      <c r="E30" s="89"/>
    </row>
    <row r="31" spans="1:5" x14ac:dyDescent="0.25">
      <c r="A31" s="27" t="s">
        <v>218</v>
      </c>
      <c r="B31" s="13" t="s">
        <v>779</v>
      </c>
      <c r="C31" s="94">
        <v>49</v>
      </c>
      <c r="D31" s="101"/>
      <c r="E31" s="89"/>
    </row>
    <row r="32" spans="1:5" x14ac:dyDescent="0.25">
      <c r="A32" t="s">
        <v>218</v>
      </c>
      <c r="B32" s="13" t="s">
        <v>778</v>
      </c>
      <c r="C32" s="94">
        <v>39</v>
      </c>
      <c r="D32" s="101"/>
      <c r="E32" s="89"/>
    </row>
    <row r="33" spans="1:5" s="27" customFormat="1" x14ac:dyDescent="0.25">
      <c r="A33" t="s">
        <v>218</v>
      </c>
      <c r="B33" s="13" t="s">
        <v>777</v>
      </c>
      <c r="C33" s="94">
        <v>36</v>
      </c>
      <c r="D33" s="102"/>
      <c r="E33" s="95"/>
    </row>
    <row r="34" spans="1:5" x14ac:dyDescent="0.25">
      <c r="A34" s="27" t="s">
        <v>218</v>
      </c>
      <c r="B34" s="100" t="s">
        <v>776</v>
      </c>
      <c r="C34" s="99">
        <v>26</v>
      </c>
      <c r="D34" s="101"/>
      <c r="E34" s="89"/>
    </row>
    <row r="35" spans="1:5" x14ac:dyDescent="0.25">
      <c r="A35" s="27" t="s">
        <v>218</v>
      </c>
      <c r="B35" s="100" t="s">
        <v>775</v>
      </c>
      <c r="C35" s="99">
        <v>16</v>
      </c>
      <c r="D35" s="101"/>
      <c r="E35" s="89"/>
    </row>
    <row r="36" spans="1:5" x14ac:dyDescent="0.25">
      <c r="A36" s="27" t="s">
        <v>218</v>
      </c>
      <c r="B36" s="93" t="s">
        <v>774</v>
      </c>
      <c r="C36" s="92">
        <v>13</v>
      </c>
      <c r="D36" s="101"/>
      <c r="E36" s="89"/>
    </row>
    <row r="37" spans="1:5" x14ac:dyDescent="0.25">
      <c r="A37" s="27" t="s">
        <v>218</v>
      </c>
      <c r="B37" s="93" t="s">
        <v>773</v>
      </c>
      <c r="C37" s="92">
        <v>12</v>
      </c>
      <c r="D37" s="101"/>
      <c r="E37" s="89"/>
    </row>
    <row r="38" spans="1:5" x14ac:dyDescent="0.25">
      <c r="A38" s="27" t="s">
        <v>218</v>
      </c>
      <c r="B38" s="93" t="s">
        <v>772</v>
      </c>
      <c r="C38" s="92">
        <v>11</v>
      </c>
      <c r="D38" s="101"/>
      <c r="E38" s="89"/>
    </row>
    <row r="39" spans="1:5" s="27" customFormat="1" x14ac:dyDescent="0.25">
      <c r="A39" s="27" t="s">
        <v>218</v>
      </c>
      <c r="B39" s="93" t="s">
        <v>771</v>
      </c>
      <c r="C39" s="92">
        <v>10</v>
      </c>
      <c r="D39" s="102"/>
      <c r="E39" s="95"/>
    </row>
    <row r="40" spans="1:5" x14ac:dyDescent="0.25">
      <c r="A40" s="27" t="s">
        <v>218</v>
      </c>
      <c r="B40" s="93" t="s">
        <v>770</v>
      </c>
      <c r="C40" s="92">
        <v>2</v>
      </c>
      <c r="D40" s="101"/>
      <c r="E40" s="89"/>
    </row>
    <row r="41" spans="1:5" ht="45" x14ac:dyDescent="0.25">
      <c r="A41" s="27" t="s">
        <v>218</v>
      </c>
      <c r="B41" s="42" t="s">
        <v>769</v>
      </c>
      <c r="C41" s="105">
        <v>1</v>
      </c>
      <c r="D41" s="101"/>
      <c r="E41" s="89"/>
    </row>
    <row r="42" spans="1:5" x14ac:dyDescent="0.25">
      <c r="A42" s="27" t="s">
        <v>724</v>
      </c>
      <c r="B42" s="100" t="s">
        <v>768</v>
      </c>
      <c r="C42" s="99">
        <v>33</v>
      </c>
      <c r="D42" s="101"/>
      <c r="E42" s="89"/>
    </row>
    <row r="43" spans="1:5" x14ac:dyDescent="0.25">
      <c r="A43" t="s">
        <v>724</v>
      </c>
      <c r="B43" s="13" t="s">
        <v>767</v>
      </c>
      <c r="C43" s="94">
        <v>27</v>
      </c>
      <c r="D43" s="101"/>
      <c r="E43" s="89"/>
    </row>
    <row r="44" spans="1:5" x14ac:dyDescent="0.25">
      <c r="A44" s="27" t="s">
        <v>724</v>
      </c>
      <c r="B44" s="100" t="s">
        <v>766</v>
      </c>
      <c r="C44" s="99">
        <v>26</v>
      </c>
      <c r="D44" s="101"/>
      <c r="E44" s="89"/>
    </row>
    <row r="45" spans="1:5" x14ac:dyDescent="0.25">
      <c r="A45" t="s">
        <v>724</v>
      </c>
      <c r="B45" s="13" t="s">
        <v>765</v>
      </c>
      <c r="C45" s="94">
        <v>11</v>
      </c>
      <c r="D45" s="101"/>
      <c r="E45" s="89"/>
    </row>
    <row r="46" spans="1:5" x14ac:dyDescent="0.25">
      <c r="A46" s="27" t="s">
        <v>724</v>
      </c>
      <c r="B46" s="93" t="s">
        <v>764</v>
      </c>
      <c r="C46" s="92">
        <v>11</v>
      </c>
      <c r="D46" s="101"/>
      <c r="E46" s="89"/>
    </row>
    <row r="47" spans="1:5" x14ac:dyDescent="0.25">
      <c r="A47" s="27" t="s">
        <v>724</v>
      </c>
      <c r="B47" s="100" t="s">
        <v>763</v>
      </c>
      <c r="C47" s="99">
        <v>11</v>
      </c>
      <c r="D47" s="101"/>
      <c r="E47" s="89"/>
    </row>
    <row r="48" spans="1:5" ht="30" x14ac:dyDescent="0.25">
      <c r="A48" s="27" t="s">
        <v>722</v>
      </c>
      <c r="B48" s="100" t="s">
        <v>762</v>
      </c>
      <c r="C48" s="99">
        <v>39</v>
      </c>
      <c r="D48" s="101"/>
      <c r="E48" s="89"/>
    </row>
    <row r="49" spans="1:5" x14ac:dyDescent="0.25">
      <c r="A49" s="27" t="s">
        <v>722</v>
      </c>
      <c r="B49" s="93" t="s">
        <v>761</v>
      </c>
      <c r="C49" s="92">
        <v>37</v>
      </c>
      <c r="D49" s="101"/>
      <c r="E49" s="89"/>
    </row>
    <row r="50" spans="1:5" x14ac:dyDescent="0.25">
      <c r="A50" t="s">
        <v>722</v>
      </c>
      <c r="B50" s="13" t="s">
        <v>760</v>
      </c>
      <c r="C50" s="94">
        <v>31</v>
      </c>
      <c r="D50" s="101"/>
      <c r="E50" s="89"/>
    </row>
    <row r="51" spans="1:5" x14ac:dyDescent="0.25">
      <c r="A51" s="27" t="s">
        <v>722</v>
      </c>
      <c r="B51" s="100" t="s">
        <v>759</v>
      </c>
      <c r="C51" s="99">
        <v>26</v>
      </c>
      <c r="D51" s="101"/>
      <c r="E51" s="89"/>
    </row>
    <row r="52" spans="1:5" x14ac:dyDescent="0.25">
      <c r="A52" s="27" t="s">
        <v>722</v>
      </c>
      <c r="B52" s="93" t="s">
        <v>758</v>
      </c>
      <c r="C52" s="92">
        <v>22</v>
      </c>
      <c r="D52" s="101"/>
      <c r="E52" s="89"/>
    </row>
    <row r="53" spans="1:5" s="27" customFormat="1" x14ac:dyDescent="0.25">
      <c r="A53" s="27" t="s">
        <v>722</v>
      </c>
      <c r="B53" s="93" t="s">
        <v>757</v>
      </c>
      <c r="C53" s="92">
        <v>2</v>
      </c>
      <c r="D53" s="102"/>
      <c r="E53" s="95"/>
    </row>
    <row r="54" spans="1:5" x14ac:dyDescent="0.25">
      <c r="A54" t="s">
        <v>721</v>
      </c>
      <c r="B54" s="13" t="s">
        <v>756</v>
      </c>
      <c r="C54" s="94">
        <v>45</v>
      </c>
      <c r="D54" s="101"/>
      <c r="E54" s="89"/>
    </row>
    <row r="55" spans="1:5" x14ac:dyDescent="0.25">
      <c r="A55" t="s">
        <v>721</v>
      </c>
      <c r="B55" s="13" t="s">
        <v>755</v>
      </c>
      <c r="C55" s="94">
        <v>40</v>
      </c>
      <c r="D55" s="101"/>
      <c r="E55" s="89"/>
    </row>
    <row r="56" spans="1:5" x14ac:dyDescent="0.25">
      <c r="A56" s="27" t="s">
        <v>721</v>
      </c>
      <c r="B56" s="93" t="s">
        <v>754</v>
      </c>
      <c r="C56" s="92">
        <v>37</v>
      </c>
      <c r="D56" s="101"/>
      <c r="E56" s="89"/>
    </row>
    <row r="57" spans="1:5" x14ac:dyDescent="0.25">
      <c r="A57" s="27" t="s">
        <v>721</v>
      </c>
      <c r="B57" s="93" t="s">
        <v>753</v>
      </c>
      <c r="C57" s="92">
        <v>1</v>
      </c>
      <c r="D57" s="101"/>
      <c r="E57" s="89"/>
    </row>
    <row r="58" spans="1:5" x14ac:dyDescent="0.25">
      <c r="A58" t="s">
        <v>720</v>
      </c>
      <c r="B58" s="13" t="s">
        <v>752</v>
      </c>
      <c r="C58" s="94">
        <v>47</v>
      </c>
      <c r="D58" s="101"/>
      <c r="E58" s="89"/>
    </row>
    <row r="59" spans="1:5" x14ac:dyDescent="0.25">
      <c r="A59" t="s">
        <v>720</v>
      </c>
      <c r="B59" s="13" t="s">
        <v>746</v>
      </c>
      <c r="C59" s="94">
        <v>42</v>
      </c>
      <c r="D59" s="101"/>
      <c r="E59" s="89"/>
    </row>
    <row r="60" spans="1:5" x14ac:dyDescent="0.25">
      <c r="A60" s="27" t="s">
        <v>720</v>
      </c>
      <c r="B60" s="93" t="s">
        <v>751</v>
      </c>
      <c r="C60" s="104">
        <v>41</v>
      </c>
      <c r="D60" s="101"/>
      <c r="E60" s="89"/>
    </row>
    <row r="61" spans="1:5" x14ac:dyDescent="0.25">
      <c r="A61" s="27" t="s">
        <v>720</v>
      </c>
      <c r="B61" s="100" t="s">
        <v>750</v>
      </c>
      <c r="C61" s="99">
        <v>40</v>
      </c>
      <c r="D61" s="101"/>
      <c r="E61" s="89"/>
    </row>
    <row r="62" spans="1:5" s="27" customFormat="1" x14ac:dyDescent="0.25">
      <c r="A62" s="27" t="s">
        <v>720</v>
      </c>
      <c r="B62" s="100" t="s">
        <v>749</v>
      </c>
      <c r="C62" s="99">
        <v>39</v>
      </c>
      <c r="D62" s="102"/>
      <c r="E62" s="95"/>
    </row>
    <row r="63" spans="1:5" s="27" customFormat="1" x14ac:dyDescent="0.25">
      <c r="A63" s="27" t="s">
        <v>720</v>
      </c>
      <c r="B63" s="93" t="s">
        <v>748</v>
      </c>
      <c r="C63" s="104">
        <v>38</v>
      </c>
      <c r="D63" s="102"/>
      <c r="E63" s="95"/>
    </row>
    <row r="64" spans="1:5" s="27" customFormat="1" x14ac:dyDescent="0.25">
      <c r="A64" s="27" t="s">
        <v>720</v>
      </c>
      <c r="B64" s="100" t="s">
        <v>747</v>
      </c>
      <c r="C64" s="99">
        <v>32</v>
      </c>
      <c r="D64" s="102"/>
      <c r="E64" s="95"/>
    </row>
    <row r="65" spans="1:5" s="27" customFormat="1" x14ac:dyDescent="0.25">
      <c r="A65" s="27" t="s">
        <v>720</v>
      </c>
      <c r="B65" s="93" t="s">
        <v>746</v>
      </c>
      <c r="C65" s="92">
        <v>29</v>
      </c>
      <c r="D65" s="102"/>
      <c r="E65" s="95"/>
    </row>
    <row r="66" spans="1:5" ht="30" x14ac:dyDescent="0.25">
      <c r="A66" s="27" t="s">
        <v>720</v>
      </c>
      <c r="B66" s="93" t="s">
        <v>745</v>
      </c>
      <c r="C66" s="104">
        <v>28</v>
      </c>
      <c r="D66" s="101"/>
      <c r="E66" s="89"/>
    </row>
    <row r="67" spans="1:5" s="27" customFormat="1" x14ac:dyDescent="0.25">
      <c r="A67" t="s">
        <v>720</v>
      </c>
      <c r="B67" s="13" t="s">
        <v>744</v>
      </c>
      <c r="C67" s="103">
        <v>21</v>
      </c>
      <c r="D67" s="102"/>
      <c r="E67" s="95"/>
    </row>
    <row r="68" spans="1:5" x14ac:dyDescent="0.25">
      <c r="A68" t="s">
        <v>720</v>
      </c>
      <c r="B68" s="13" t="s">
        <v>743</v>
      </c>
      <c r="C68" s="94">
        <v>20</v>
      </c>
      <c r="D68" s="101"/>
      <c r="E68" s="89"/>
    </row>
    <row r="69" spans="1:5" x14ac:dyDescent="0.25">
      <c r="A69" s="27" t="s">
        <v>720</v>
      </c>
      <c r="B69" s="93" t="s">
        <v>742</v>
      </c>
      <c r="C69" s="98">
        <v>17</v>
      </c>
      <c r="D69" s="101"/>
      <c r="E69" s="89"/>
    </row>
    <row r="70" spans="1:5" x14ac:dyDescent="0.25">
      <c r="A70" t="s">
        <v>720</v>
      </c>
      <c r="B70" s="13" t="s">
        <v>741</v>
      </c>
      <c r="C70" s="94">
        <v>16</v>
      </c>
      <c r="D70" s="101"/>
      <c r="E70" s="89"/>
    </row>
    <row r="71" spans="1:5" x14ac:dyDescent="0.25">
      <c r="A71" t="s">
        <v>720</v>
      </c>
      <c r="B71" s="13" t="s">
        <v>740</v>
      </c>
      <c r="C71" s="94">
        <v>15</v>
      </c>
      <c r="D71" s="101"/>
      <c r="E71" s="89"/>
    </row>
    <row r="72" spans="1:5" x14ac:dyDescent="0.25">
      <c r="A72" t="s">
        <v>720</v>
      </c>
      <c r="B72" s="13" t="s">
        <v>739</v>
      </c>
      <c r="C72" s="94">
        <v>14</v>
      </c>
      <c r="D72" s="89"/>
      <c r="E72" s="89"/>
    </row>
    <row r="73" spans="1:5" x14ac:dyDescent="0.25">
      <c r="A73" t="s">
        <v>720</v>
      </c>
      <c r="B73" s="12" t="s">
        <v>738</v>
      </c>
      <c r="C73" s="94">
        <v>11</v>
      </c>
      <c r="D73" s="89"/>
      <c r="E73" s="89"/>
    </row>
    <row r="74" spans="1:5" ht="30" x14ac:dyDescent="0.25">
      <c r="A74" s="27" t="s">
        <v>720</v>
      </c>
      <c r="B74" s="100" t="s">
        <v>737</v>
      </c>
      <c r="C74" s="99">
        <v>1</v>
      </c>
      <c r="D74" s="89"/>
      <c r="E74" s="89"/>
    </row>
    <row r="75" spans="1:5" x14ac:dyDescent="0.25">
      <c r="A75" t="s">
        <v>139</v>
      </c>
      <c r="B75" s="13" t="s">
        <v>736</v>
      </c>
      <c r="C75" s="94">
        <v>59</v>
      </c>
      <c r="D75" s="89"/>
      <c r="E75" s="89"/>
    </row>
    <row r="76" spans="1:5" x14ac:dyDescent="0.25">
      <c r="A76" t="s">
        <v>139</v>
      </c>
      <c r="B76" s="13" t="s">
        <v>735</v>
      </c>
      <c r="C76" s="94">
        <v>36</v>
      </c>
      <c r="D76" s="89"/>
      <c r="E76" s="89"/>
    </row>
    <row r="77" spans="1:5" x14ac:dyDescent="0.25">
      <c r="A77" s="27" t="s">
        <v>139</v>
      </c>
      <c r="B77" s="93" t="s">
        <v>734</v>
      </c>
      <c r="C77" s="98">
        <v>28</v>
      </c>
      <c r="D77" s="89"/>
      <c r="E77" s="89"/>
    </row>
    <row r="78" spans="1:5" x14ac:dyDescent="0.25">
      <c r="A78" s="27" t="s">
        <v>139</v>
      </c>
      <c r="B78" s="93" t="s">
        <v>733</v>
      </c>
      <c r="C78" s="92">
        <v>21</v>
      </c>
      <c r="D78" s="89"/>
      <c r="E78" s="89"/>
    </row>
    <row r="79" spans="1:5" x14ac:dyDescent="0.25">
      <c r="A79" s="27" t="s">
        <v>139</v>
      </c>
      <c r="B79" s="93" t="s">
        <v>730</v>
      </c>
      <c r="C79" s="92">
        <v>15</v>
      </c>
      <c r="D79" s="89"/>
      <c r="E79" s="89"/>
    </row>
    <row r="80" spans="1:5" x14ac:dyDescent="0.25">
      <c r="A80" s="27" t="s">
        <v>139</v>
      </c>
      <c r="B80" s="93" t="s">
        <v>732</v>
      </c>
      <c r="C80" s="92">
        <v>12</v>
      </c>
      <c r="D80" s="89"/>
      <c r="E80" s="89"/>
    </row>
    <row r="81" spans="1:5" x14ac:dyDescent="0.25">
      <c r="A81" t="s">
        <v>139</v>
      </c>
      <c r="B81" s="97" t="s">
        <v>731</v>
      </c>
      <c r="C81" s="96">
        <v>3</v>
      </c>
      <c r="D81" s="89"/>
      <c r="E81" s="89"/>
    </row>
    <row r="82" spans="1:5" x14ac:dyDescent="0.25">
      <c r="A82" s="27" t="s">
        <v>139</v>
      </c>
      <c r="B82" s="93" t="s">
        <v>730</v>
      </c>
      <c r="C82" s="92">
        <v>2</v>
      </c>
      <c r="D82" s="89"/>
      <c r="E82" s="89"/>
    </row>
    <row r="83" spans="1:5" s="27" customFormat="1" x14ac:dyDescent="0.25">
      <c r="A83" s="27" t="s">
        <v>718</v>
      </c>
      <c r="B83" s="13" t="s">
        <v>729</v>
      </c>
      <c r="C83" s="94">
        <v>49</v>
      </c>
      <c r="D83" s="95"/>
      <c r="E83" s="95"/>
    </row>
    <row r="84" spans="1:5" x14ac:dyDescent="0.25">
      <c r="A84" t="s">
        <v>718</v>
      </c>
      <c r="B84" s="13" t="s">
        <v>728</v>
      </c>
      <c r="C84" s="94">
        <v>48</v>
      </c>
      <c r="D84" s="89"/>
      <c r="E84" s="89"/>
    </row>
    <row r="85" spans="1:5" x14ac:dyDescent="0.25">
      <c r="A85" t="s">
        <v>718</v>
      </c>
      <c r="B85" s="13" t="s">
        <v>727</v>
      </c>
      <c r="C85" s="94">
        <v>44</v>
      </c>
      <c r="D85" s="89"/>
      <c r="E85" s="89"/>
    </row>
    <row r="86" spans="1:5" x14ac:dyDescent="0.25">
      <c r="A86" s="27" t="s">
        <v>718</v>
      </c>
      <c r="B86" s="93" t="s">
        <v>726</v>
      </c>
      <c r="C86" s="92">
        <v>33</v>
      </c>
      <c r="D86" s="89"/>
      <c r="E86" s="89"/>
    </row>
    <row r="87" spans="1:5" x14ac:dyDescent="0.25">
      <c r="B87" s="91" t="s">
        <v>74</v>
      </c>
      <c r="C87" s="91">
        <f>SUM(C3:C86)</f>
        <v>2097</v>
      </c>
      <c r="D87" s="89"/>
      <c r="E87" s="89"/>
    </row>
    <row r="88" spans="1:5" x14ac:dyDescent="0.25">
      <c r="B88" s="89"/>
      <c r="C88" s="89"/>
      <c r="D88" s="89"/>
      <c r="E88" s="89"/>
    </row>
    <row r="89" spans="1:5" x14ac:dyDescent="0.25">
      <c r="A89" s="28" t="s">
        <v>724</v>
      </c>
      <c r="B89" s="88" t="s">
        <v>723</v>
      </c>
      <c r="C89" s="88">
        <v>119</v>
      </c>
      <c r="D89" s="90"/>
      <c r="E89" s="89"/>
    </row>
    <row r="90" spans="1:5" x14ac:dyDescent="0.25">
      <c r="A90" s="28" t="s">
        <v>721</v>
      </c>
      <c r="B90" s="88" t="s">
        <v>538</v>
      </c>
      <c r="C90" s="28">
        <v>123</v>
      </c>
      <c r="D90" s="90"/>
      <c r="E90" s="89"/>
    </row>
    <row r="91" spans="1:5" x14ac:dyDescent="0.25">
      <c r="A91" s="28" t="s">
        <v>722</v>
      </c>
      <c r="B91" s="88" t="s">
        <v>540</v>
      </c>
      <c r="C91" s="28">
        <v>157</v>
      </c>
      <c r="D91" s="90"/>
      <c r="E91" s="89"/>
    </row>
    <row r="92" spans="1:5" x14ac:dyDescent="0.25">
      <c r="A92" s="28" t="s">
        <v>718</v>
      </c>
      <c r="B92" s="88" t="s">
        <v>717</v>
      </c>
      <c r="C92" s="1">
        <v>174</v>
      </c>
      <c r="D92" s="30"/>
    </row>
    <row r="93" spans="1:5" x14ac:dyDescent="0.25">
      <c r="A93" s="28" t="s">
        <v>218</v>
      </c>
      <c r="B93" s="88" t="s">
        <v>542</v>
      </c>
      <c r="C93" s="88">
        <v>215</v>
      </c>
      <c r="D93" s="30"/>
    </row>
    <row r="94" spans="1:5" x14ac:dyDescent="0.25">
      <c r="A94" s="28" t="s">
        <v>720</v>
      </c>
      <c r="B94" s="88" t="s">
        <v>809</v>
      </c>
      <c r="C94" s="28">
        <v>451</v>
      </c>
      <c r="D94" s="30"/>
    </row>
    <row r="95" spans="1:5" x14ac:dyDescent="0.25">
      <c r="A95" s="28" t="s">
        <v>548</v>
      </c>
      <c r="B95" s="88" t="s">
        <v>808</v>
      </c>
      <c r="C95" s="88">
        <v>682</v>
      </c>
      <c r="D95" s="87"/>
    </row>
    <row r="98" spans="1:4" x14ac:dyDescent="0.25">
      <c r="A98" s="28" t="s">
        <v>139</v>
      </c>
      <c r="B98" s="88" t="s">
        <v>138</v>
      </c>
      <c r="C98" s="28">
        <v>176</v>
      </c>
      <c r="D98" s="30"/>
    </row>
  </sheetData>
  <sortState ref="A89:C96">
    <sortCondition ref="C89"/>
  </sortState>
  <printOptions headings="1" gridLines="1"/>
  <pageMargins left="0.25" right="0.25"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D70"/>
  <sheetViews>
    <sheetView showWhiteSpace="0" zoomScaleNormal="100" workbookViewId="0">
      <pane ySplit="2" topLeftCell="A3" activePane="bottomLeft" state="frozen"/>
      <selection pane="bottomLeft" activeCell="A3" sqref="A3"/>
    </sheetView>
  </sheetViews>
  <sheetFormatPr defaultRowHeight="15" x14ac:dyDescent="0.25"/>
  <cols>
    <col min="1" max="1" width="5.85546875" customWidth="1"/>
    <col min="2" max="2" width="68.85546875" customWidth="1"/>
  </cols>
  <sheetData>
    <row r="1" spans="1:3" x14ac:dyDescent="0.25">
      <c r="B1" s="1" t="s">
        <v>1945</v>
      </c>
    </row>
    <row r="2" spans="1:3" ht="45" x14ac:dyDescent="0.25">
      <c r="B2" s="31" t="s">
        <v>1944</v>
      </c>
      <c r="C2" s="20" t="s">
        <v>3</v>
      </c>
    </row>
    <row r="3" spans="1:3" ht="30" x14ac:dyDescent="0.25">
      <c r="A3" s="1" t="s">
        <v>1</v>
      </c>
      <c r="B3" s="31" t="s">
        <v>351</v>
      </c>
      <c r="C3" s="30">
        <f>C35/SUM(C35,C63)</f>
        <v>0.36255924170616116</v>
      </c>
    </row>
    <row r="4" spans="1:3" x14ac:dyDescent="0.25">
      <c r="A4" t="s">
        <v>90</v>
      </c>
      <c r="B4" s="22" t="s">
        <v>350</v>
      </c>
      <c r="C4" s="4">
        <v>2</v>
      </c>
    </row>
    <row r="5" spans="1:3" x14ac:dyDescent="0.25">
      <c r="A5" t="s">
        <v>90</v>
      </c>
      <c r="B5" s="22" t="s">
        <v>349</v>
      </c>
      <c r="C5" s="4">
        <v>1</v>
      </c>
    </row>
    <row r="6" spans="1:3" x14ac:dyDescent="0.25">
      <c r="A6" t="s">
        <v>318</v>
      </c>
      <c r="B6" s="22" t="s">
        <v>348</v>
      </c>
      <c r="C6" s="4">
        <v>4</v>
      </c>
    </row>
    <row r="7" spans="1:3" x14ac:dyDescent="0.25">
      <c r="A7" t="s">
        <v>318</v>
      </c>
      <c r="B7" s="22" t="s">
        <v>347</v>
      </c>
      <c r="C7" s="4">
        <v>2</v>
      </c>
    </row>
    <row r="8" spans="1:3" x14ac:dyDescent="0.25">
      <c r="A8" t="s">
        <v>318</v>
      </c>
      <c r="B8" s="22" t="s">
        <v>346</v>
      </c>
      <c r="C8" s="4">
        <v>2</v>
      </c>
    </row>
    <row r="9" spans="1:3" ht="30" x14ac:dyDescent="0.25">
      <c r="A9" t="s">
        <v>318</v>
      </c>
      <c r="B9" s="24" t="s">
        <v>345</v>
      </c>
      <c r="C9" s="4">
        <v>1</v>
      </c>
    </row>
    <row r="10" spans="1:3" x14ac:dyDescent="0.25">
      <c r="A10" t="s">
        <v>318</v>
      </c>
      <c r="B10" s="22" t="s">
        <v>344</v>
      </c>
      <c r="C10" s="4">
        <v>1</v>
      </c>
    </row>
    <row r="11" spans="1:3" x14ac:dyDescent="0.25">
      <c r="A11" t="s">
        <v>318</v>
      </c>
      <c r="B11" s="22" t="s">
        <v>343</v>
      </c>
      <c r="C11" s="4">
        <v>1</v>
      </c>
    </row>
    <row r="12" spans="1:3" x14ac:dyDescent="0.25">
      <c r="A12" t="s">
        <v>318</v>
      </c>
      <c r="B12" s="22" t="s">
        <v>342</v>
      </c>
      <c r="C12" s="4">
        <v>1</v>
      </c>
    </row>
    <row r="13" spans="1:3" x14ac:dyDescent="0.25">
      <c r="A13" t="s">
        <v>318</v>
      </c>
      <c r="B13" s="22" t="s">
        <v>341</v>
      </c>
      <c r="C13" s="4">
        <v>1</v>
      </c>
    </row>
    <row r="14" spans="1:3" ht="30" x14ac:dyDescent="0.25">
      <c r="A14" t="s">
        <v>222</v>
      </c>
      <c r="B14" s="62" t="s">
        <v>340</v>
      </c>
      <c r="C14" s="4">
        <v>14</v>
      </c>
    </row>
    <row r="15" spans="1:3" x14ac:dyDescent="0.25">
      <c r="A15" t="s">
        <v>222</v>
      </c>
      <c r="B15" s="22" t="s">
        <v>339</v>
      </c>
      <c r="C15" s="4">
        <v>12</v>
      </c>
    </row>
    <row r="16" spans="1:3" ht="30" x14ac:dyDescent="0.25">
      <c r="A16" t="s">
        <v>222</v>
      </c>
      <c r="B16" s="22" t="s">
        <v>338</v>
      </c>
      <c r="C16" s="4">
        <v>6</v>
      </c>
    </row>
    <row r="17" spans="1:3" x14ac:dyDescent="0.25">
      <c r="A17" t="s">
        <v>222</v>
      </c>
      <c r="B17" s="22" t="s">
        <v>337</v>
      </c>
      <c r="C17" s="4">
        <v>3</v>
      </c>
    </row>
    <row r="18" spans="1:3" x14ac:dyDescent="0.25">
      <c r="A18" t="s">
        <v>222</v>
      </c>
      <c r="B18" s="22" t="s">
        <v>336</v>
      </c>
      <c r="C18" s="4">
        <v>2</v>
      </c>
    </row>
    <row r="19" spans="1:3" x14ac:dyDescent="0.25">
      <c r="A19" t="s">
        <v>139</v>
      </c>
      <c r="B19" s="24" t="s">
        <v>335</v>
      </c>
      <c r="C19" s="4">
        <v>1</v>
      </c>
    </row>
    <row r="20" spans="1:3" x14ac:dyDescent="0.25">
      <c r="A20" t="s">
        <v>314</v>
      </c>
      <c r="B20" s="22" t="s">
        <v>334</v>
      </c>
      <c r="C20" s="4">
        <v>29</v>
      </c>
    </row>
    <row r="21" spans="1:3" x14ac:dyDescent="0.25">
      <c r="A21" t="s">
        <v>314</v>
      </c>
      <c r="B21" s="22" t="s">
        <v>333</v>
      </c>
      <c r="C21" s="4">
        <v>8</v>
      </c>
    </row>
    <row r="22" spans="1:3" x14ac:dyDescent="0.25">
      <c r="A22" t="s">
        <v>314</v>
      </c>
      <c r="B22" s="22" t="s">
        <v>332</v>
      </c>
      <c r="C22" s="4">
        <v>6</v>
      </c>
    </row>
    <row r="23" spans="1:3" x14ac:dyDescent="0.25">
      <c r="A23" t="s">
        <v>314</v>
      </c>
      <c r="B23" s="22" t="s">
        <v>331</v>
      </c>
      <c r="C23" s="4">
        <v>4</v>
      </c>
    </row>
    <row r="24" spans="1:3" x14ac:dyDescent="0.25">
      <c r="A24" t="s">
        <v>314</v>
      </c>
      <c r="B24" s="22" t="s">
        <v>330</v>
      </c>
      <c r="C24" s="4">
        <v>2</v>
      </c>
    </row>
    <row r="25" spans="1:3" x14ac:dyDescent="0.25">
      <c r="A25" t="s">
        <v>314</v>
      </c>
      <c r="B25" s="22" t="s">
        <v>329</v>
      </c>
      <c r="C25" s="4">
        <v>2</v>
      </c>
    </row>
    <row r="26" spans="1:3" x14ac:dyDescent="0.25">
      <c r="A26" t="s">
        <v>314</v>
      </c>
      <c r="B26" s="22" t="s">
        <v>328</v>
      </c>
      <c r="C26" s="4">
        <v>2</v>
      </c>
    </row>
    <row r="27" spans="1:3" ht="13.9" customHeight="1" x14ac:dyDescent="0.25">
      <c r="A27" t="s">
        <v>312</v>
      </c>
      <c r="B27" s="22" t="s">
        <v>327</v>
      </c>
      <c r="C27" s="4">
        <v>10</v>
      </c>
    </row>
    <row r="28" spans="1:3" x14ac:dyDescent="0.25">
      <c r="A28" t="s">
        <v>312</v>
      </c>
      <c r="B28" s="22" t="s">
        <v>326</v>
      </c>
      <c r="C28" s="4">
        <v>2</v>
      </c>
    </row>
    <row r="29" spans="1:3" x14ac:dyDescent="0.25">
      <c r="A29" t="s">
        <v>312</v>
      </c>
      <c r="B29" s="22" t="s">
        <v>325</v>
      </c>
      <c r="C29" s="4">
        <v>2</v>
      </c>
    </row>
    <row r="30" spans="1:3" x14ac:dyDescent="0.25">
      <c r="A30" t="s">
        <v>312</v>
      </c>
      <c r="B30" s="22" t="s">
        <v>324</v>
      </c>
      <c r="C30" s="4">
        <v>1</v>
      </c>
    </row>
    <row r="31" spans="1:3" x14ac:dyDescent="0.25">
      <c r="A31" t="s">
        <v>312</v>
      </c>
      <c r="B31" s="22" t="s">
        <v>323</v>
      </c>
      <c r="C31" s="4">
        <v>1</v>
      </c>
    </row>
    <row r="32" spans="1:3" x14ac:dyDescent="0.25">
      <c r="A32" t="s">
        <v>312</v>
      </c>
      <c r="B32" s="22" t="s">
        <v>322</v>
      </c>
      <c r="C32" s="4">
        <v>1</v>
      </c>
    </row>
    <row r="33" spans="1:4" x14ac:dyDescent="0.25">
      <c r="A33" t="s">
        <v>310</v>
      </c>
      <c r="B33" s="22" t="s">
        <v>321</v>
      </c>
      <c r="C33" s="4">
        <v>28</v>
      </c>
    </row>
    <row r="34" spans="1:4" x14ac:dyDescent="0.25">
      <c r="A34" t="s">
        <v>310</v>
      </c>
      <c r="B34" s="24" t="s">
        <v>320</v>
      </c>
      <c r="C34" s="4">
        <v>1</v>
      </c>
    </row>
    <row r="35" spans="1:4" x14ac:dyDescent="0.25">
      <c r="B35" s="19" t="s">
        <v>74</v>
      </c>
      <c r="C35" s="28">
        <f>SUM(C4:C34)</f>
        <v>153</v>
      </c>
    </row>
    <row r="36" spans="1:4" x14ac:dyDescent="0.25">
      <c r="B36" s="19"/>
      <c r="C36" s="28"/>
    </row>
    <row r="37" spans="1:4" x14ac:dyDescent="0.25">
      <c r="A37" t="s">
        <v>314</v>
      </c>
      <c r="B37" s="19" t="s">
        <v>313</v>
      </c>
      <c r="C37" s="28">
        <v>53</v>
      </c>
      <c r="D37" s="61"/>
    </row>
    <row r="38" spans="1:4" x14ac:dyDescent="0.25">
      <c r="A38" t="s">
        <v>222</v>
      </c>
      <c r="B38" s="19" t="s">
        <v>316</v>
      </c>
      <c r="C38" s="28">
        <v>37</v>
      </c>
      <c r="D38" s="61"/>
    </row>
    <row r="39" spans="1:4" x14ac:dyDescent="0.25">
      <c r="A39" t="s">
        <v>310</v>
      </c>
      <c r="B39" s="19" t="s">
        <v>309</v>
      </c>
      <c r="C39" s="28">
        <v>29</v>
      </c>
      <c r="D39" s="61"/>
    </row>
    <row r="40" spans="1:4" x14ac:dyDescent="0.25">
      <c r="A40" t="s">
        <v>312</v>
      </c>
      <c r="B40" s="19" t="s">
        <v>311</v>
      </c>
      <c r="C40" s="28">
        <v>17</v>
      </c>
      <c r="D40" s="61"/>
    </row>
    <row r="41" spans="1:4" x14ac:dyDescent="0.25">
      <c r="A41" t="s">
        <v>318</v>
      </c>
      <c r="B41" s="19" t="s">
        <v>317</v>
      </c>
      <c r="C41" s="28">
        <v>13</v>
      </c>
      <c r="D41" s="61"/>
    </row>
    <row r="42" spans="1:4" x14ac:dyDescent="0.25">
      <c r="A42" t="s">
        <v>90</v>
      </c>
      <c r="B42" s="19" t="s">
        <v>319</v>
      </c>
      <c r="C42" s="28">
        <v>3</v>
      </c>
      <c r="D42" s="61"/>
    </row>
    <row r="43" spans="1:4" x14ac:dyDescent="0.25">
      <c r="A43" t="s">
        <v>139</v>
      </c>
      <c r="B43" s="19" t="s">
        <v>315</v>
      </c>
      <c r="C43" s="28">
        <v>1</v>
      </c>
      <c r="D43" s="61"/>
    </row>
    <row r="44" spans="1:4" x14ac:dyDescent="0.25">
      <c r="B44" s="22"/>
      <c r="C44" s="4"/>
    </row>
    <row r="45" spans="1:4" ht="45" x14ac:dyDescent="0.25">
      <c r="B45" s="32" t="s">
        <v>1944</v>
      </c>
      <c r="C45" s="20" t="s">
        <v>3</v>
      </c>
    </row>
    <row r="46" spans="1:4" x14ac:dyDescent="0.25">
      <c r="A46" s="1" t="s">
        <v>1</v>
      </c>
      <c r="B46" s="31" t="s">
        <v>308</v>
      </c>
      <c r="C46" s="59">
        <f>C63/SUM(C35,C63)</f>
        <v>0.63744075829383884</v>
      </c>
    </row>
    <row r="47" spans="1:4" x14ac:dyDescent="0.25">
      <c r="A47" t="s">
        <v>291</v>
      </c>
      <c r="B47" s="22" t="s">
        <v>307</v>
      </c>
      <c r="C47" s="4">
        <v>5</v>
      </c>
    </row>
    <row r="48" spans="1:4" ht="30" x14ac:dyDescent="0.25">
      <c r="A48" t="s">
        <v>291</v>
      </c>
      <c r="B48" s="22" t="s">
        <v>306</v>
      </c>
      <c r="C48" s="4">
        <v>1</v>
      </c>
    </row>
    <row r="49" spans="1:3" x14ac:dyDescent="0.25">
      <c r="A49" t="s">
        <v>291</v>
      </c>
      <c r="B49" s="22" t="s">
        <v>305</v>
      </c>
      <c r="C49" s="4">
        <v>1</v>
      </c>
    </row>
    <row r="50" spans="1:3" x14ac:dyDescent="0.25">
      <c r="A50" t="s">
        <v>90</v>
      </c>
      <c r="B50" s="22" t="s">
        <v>304</v>
      </c>
      <c r="C50" s="4">
        <v>29</v>
      </c>
    </row>
    <row r="51" spans="1:3" x14ac:dyDescent="0.25">
      <c r="A51" t="s">
        <v>90</v>
      </c>
      <c r="B51" s="22" t="s">
        <v>303</v>
      </c>
      <c r="C51" s="4">
        <v>12</v>
      </c>
    </row>
    <row r="52" spans="1:3" x14ac:dyDescent="0.25">
      <c r="A52" t="s">
        <v>288</v>
      </c>
      <c r="B52" s="22" t="s">
        <v>302</v>
      </c>
      <c r="C52" s="4">
        <v>39</v>
      </c>
    </row>
    <row r="53" spans="1:3" x14ac:dyDescent="0.25">
      <c r="A53" t="s">
        <v>288</v>
      </c>
      <c r="B53" s="22" t="s">
        <v>301</v>
      </c>
      <c r="C53" s="4">
        <v>30</v>
      </c>
    </row>
    <row r="54" spans="1:3" x14ac:dyDescent="0.25">
      <c r="A54" t="s">
        <v>288</v>
      </c>
      <c r="B54" s="22" t="s">
        <v>300</v>
      </c>
      <c r="C54" s="4">
        <v>29</v>
      </c>
    </row>
    <row r="55" spans="1:3" x14ac:dyDescent="0.25">
      <c r="A55" t="s">
        <v>288</v>
      </c>
      <c r="B55" s="22" t="s">
        <v>299</v>
      </c>
      <c r="C55" s="4">
        <v>3</v>
      </c>
    </row>
    <row r="56" spans="1:3" x14ac:dyDescent="0.25">
      <c r="A56" t="s">
        <v>286</v>
      </c>
      <c r="B56" s="22" t="s">
        <v>298</v>
      </c>
      <c r="C56" s="4">
        <v>19</v>
      </c>
    </row>
    <row r="57" spans="1:3" x14ac:dyDescent="0.25">
      <c r="A57" t="s">
        <v>284</v>
      </c>
      <c r="B57" s="22" t="s">
        <v>297</v>
      </c>
      <c r="C57" s="4">
        <v>1</v>
      </c>
    </row>
    <row r="58" spans="1:3" x14ac:dyDescent="0.25">
      <c r="A58" t="s">
        <v>282</v>
      </c>
      <c r="B58" s="22" t="s">
        <v>296</v>
      </c>
      <c r="C58" s="4">
        <v>37</v>
      </c>
    </row>
    <row r="59" spans="1:3" x14ac:dyDescent="0.25">
      <c r="A59" t="s">
        <v>282</v>
      </c>
      <c r="B59" s="22" t="s">
        <v>295</v>
      </c>
      <c r="C59" s="4">
        <v>23</v>
      </c>
    </row>
    <row r="60" spans="1:3" x14ac:dyDescent="0.25">
      <c r="A60" t="s">
        <v>282</v>
      </c>
      <c r="B60" s="22" t="s">
        <v>294</v>
      </c>
      <c r="C60" s="4">
        <v>16</v>
      </c>
    </row>
    <row r="61" spans="1:3" x14ac:dyDescent="0.25">
      <c r="A61" t="s">
        <v>282</v>
      </c>
      <c r="B61" s="22" t="s">
        <v>293</v>
      </c>
      <c r="C61" s="4">
        <v>13</v>
      </c>
    </row>
    <row r="62" spans="1:3" x14ac:dyDescent="0.25">
      <c r="A62" t="s">
        <v>282</v>
      </c>
      <c r="B62" s="22" t="s">
        <v>292</v>
      </c>
      <c r="C62" s="4">
        <v>11</v>
      </c>
    </row>
    <row r="63" spans="1:3" x14ac:dyDescent="0.25">
      <c r="B63" s="19" t="s">
        <v>74</v>
      </c>
      <c r="C63" s="28">
        <f>SUM(C47:C62)</f>
        <v>269</v>
      </c>
    </row>
    <row r="64" spans="1:3" x14ac:dyDescent="0.25">
      <c r="B64" s="58"/>
    </row>
    <row r="65" spans="1:4" x14ac:dyDescent="0.25">
      <c r="A65" s="1" t="s">
        <v>288</v>
      </c>
      <c r="B65" s="19" t="s">
        <v>287</v>
      </c>
      <c r="C65" s="1">
        <v>101</v>
      </c>
      <c r="D65" s="16"/>
    </row>
    <row r="66" spans="1:4" x14ac:dyDescent="0.25">
      <c r="A66" s="1" t="s">
        <v>282</v>
      </c>
      <c r="B66" s="19" t="s">
        <v>281</v>
      </c>
      <c r="C66" s="1">
        <v>100</v>
      </c>
      <c r="D66" s="16"/>
    </row>
    <row r="67" spans="1:4" x14ac:dyDescent="0.25">
      <c r="A67" s="1" t="s">
        <v>90</v>
      </c>
      <c r="B67" s="19" t="s">
        <v>289</v>
      </c>
      <c r="C67" s="1">
        <v>41</v>
      </c>
      <c r="D67" s="16"/>
    </row>
    <row r="68" spans="1:4" x14ac:dyDescent="0.25">
      <c r="A68" s="1" t="s">
        <v>286</v>
      </c>
      <c r="B68" s="19" t="s">
        <v>285</v>
      </c>
      <c r="C68" s="1">
        <v>19</v>
      </c>
      <c r="D68" s="16"/>
    </row>
    <row r="69" spans="1:4" x14ac:dyDescent="0.25">
      <c r="A69" s="1" t="s">
        <v>291</v>
      </c>
      <c r="B69" s="19" t="s">
        <v>290</v>
      </c>
      <c r="C69" s="1">
        <v>7</v>
      </c>
      <c r="D69" s="16"/>
    </row>
    <row r="70" spans="1:4" x14ac:dyDescent="0.25">
      <c r="A70" s="1" t="s">
        <v>284</v>
      </c>
      <c r="B70" s="19" t="s">
        <v>283</v>
      </c>
      <c r="C70" s="1">
        <v>1</v>
      </c>
      <c r="D70" s="16"/>
    </row>
  </sheetData>
  <sortState ref="A37:C43">
    <sortCondition descending="1" ref="C37"/>
  </sortState>
  <printOptions headings="1" gridLines="1"/>
  <pageMargins left="0.25" right="0.25" top="0.75" bottom="0.75" header="0.3" footer="0.3"/>
  <pageSetup orientation="portrait" horizontalDpi="360" verticalDpi="360" r:id="rId1"/>
  <headerFooter>
    <oddHeader>&amp;CSección V</oddHeader>
  </headerFooter>
  <rowBreaks count="1" manualBreakCount="1">
    <brk id="4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3A63"/>
  </sheetPr>
  <dimension ref="A1:E55"/>
  <sheetViews>
    <sheetView showWhiteSpace="0" zoomScaleNormal="100" workbookViewId="0">
      <pane ySplit="2" topLeftCell="A3" activePane="bottomLeft" state="frozen"/>
      <selection pane="bottomLeft" activeCell="A3" sqref="A3"/>
    </sheetView>
  </sheetViews>
  <sheetFormatPr defaultRowHeight="15" x14ac:dyDescent="0.25"/>
  <cols>
    <col min="1" max="1" width="6.7109375" customWidth="1"/>
    <col min="2" max="2" width="73.42578125" customWidth="1"/>
    <col min="3" max="3" width="7.5703125" customWidth="1"/>
    <col min="4" max="4" width="8.85546875" hidden="1" customWidth="1"/>
  </cols>
  <sheetData>
    <row r="1" spans="1:5" x14ac:dyDescent="0.25">
      <c r="B1" s="1" t="s">
        <v>1955</v>
      </c>
    </row>
    <row r="2" spans="1:5" x14ac:dyDescent="0.25">
      <c r="B2" s="32" t="s">
        <v>1956</v>
      </c>
      <c r="C2" s="63" t="s">
        <v>3</v>
      </c>
      <c r="E2" s="61"/>
    </row>
    <row r="3" spans="1:5" x14ac:dyDescent="0.25">
      <c r="A3" s="1" t="s">
        <v>1</v>
      </c>
      <c r="B3" s="33" t="s">
        <v>404</v>
      </c>
      <c r="C3" s="16">
        <f>C25/SUM(C25,C48)</f>
        <v>0.67067669172932332</v>
      </c>
    </row>
    <row r="4" spans="1:5" x14ac:dyDescent="0.25">
      <c r="A4" t="s">
        <v>142</v>
      </c>
      <c r="B4" s="4" t="s">
        <v>403</v>
      </c>
      <c r="C4" s="4">
        <v>29</v>
      </c>
    </row>
    <row r="5" spans="1:5" x14ac:dyDescent="0.25">
      <c r="A5" t="s">
        <v>142</v>
      </c>
      <c r="B5" s="4" t="s">
        <v>402</v>
      </c>
      <c r="C5" s="4">
        <v>15</v>
      </c>
    </row>
    <row r="6" spans="1:5" x14ac:dyDescent="0.25">
      <c r="A6" t="s">
        <v>30</v>
      </c>
      <c r="B6" s="4" t="s">
        <v>401</v>
      </c>
      <c r="C6" s="4">
        <v>13</v>
      </c>
    </row>
    <row r="7" spans="1:5" x14ac:dyDescent="0.25">
      <c r="A7" t="s">
        <v>379</v>
      </c>
      <c r="B7" s="4" t="s">
        <v>400</v>
      </c>
      <c r="C7" s="4">
        <v>48</v>
      </c>
    </row>
    <row r="8" spans="1:5" x14ac:dyDescent="0.25">
      <c r="A8" t="s">
        <v>379</v>
      </c>
      <c r="B8" s="4" t="s">
        <v>399</v>
      </c>
      <c r="C8" s="4">
        <v>30</v>
      </c>
    </row>
    <row r="9" spans="1:5" x14ac:dyDescent="0.25">
      <c r="A9" t="s">
        <v>379</v>
      </c>
      <c r="B9" s="4" t="s">
        <v>398</v>
      </c>
      <c r="C9" s="4">
        <v>23</v>
      </c>
    </row>
    <row r="10" spans="1:5" x14ac:dyDescent="0.25">
      <c r="A10" t="s">
        <v>379</v>
      </c>
      <c r="B10" s="4" t="s">
        <v>397</v>
      </c>
      <c r="C10" s="4">
        <v>18</v>
      </c>
    </row>
    <row r="11" spans="1:5" x14ac:dyDescent="0.25">
      <c r="A11" t="s">
        <v>379</v>
      </c>
      <c r="B11" s="4" t="s">
        <v>396</v>
      </c>
      <c r="C11" s="4">
        <v>16</v>
      </c>
    </row>
    <row r="12" spans="1:5" x14ac:dyDescent="0.25">
      <c r="A12" t="s">
        <v>379</v>
      </c>
      <c r="B12" s="4" t="s">
        <v>395</v>
      </c>
      <c r="C12" s="4">
        <v>11</v>
      </c>
    </row>
    <row r="13" spans="1:5" x14ac:dyDescent="0.25">
      <c r="A13" t="s">
        <v>393</v>
      </c>
      <c r="B13" s="4" t="s">
        <v>394</v>
      </c>
      <c r="C13" s="4">
        <v>18</v>
      </c>
    </row>
    <row r="14" spans="1:5" x14ac:dyDescent="0.25">
      <c r="A14" t="s">
        <v>393</v>
      </c>
      <c r="B14" s="4" t="s">
        <v>392</v>
      </c>
      <c r="C14" s="4">
        <v>14</v>
      </c>
    </row>
    <row r="15" spans="1:5" x14ac:dyDescent="0.25">
      <c r="A15" t="s">
        <v>35</v>
      </c>
      <c r="B15" s="4" t="s">
        <v>391</v>
      </c>
      <c r="C15" s="4">
        <v>45</v>
      </c>
    </row>
    <row r="16" spans="1:5" x14ac:dyDescent="0.25">
      <c r="A16" t="s">
        <v>35</v>
      </c>
      <c r="B16" s="4" t="s">
        <v>390</v>
      </c>
      <c r="C16" s="4">
        <v>35</v>
      </c>
    </row>
    <row r="17" spans="1:5" x14ac:dyDescent="0.25">
      <c r="A17" t="s">
        <v>35</v>
      </c>
      <c r="B17" s="4" t="s">
        <v>389</v>
      </c>
      <c r="C17" s="4">
        <v>17</v>
      </c>
    </row>
    <row r="18" spans="1:5" x14ac:dyDescent="0.25">
      <c r="A18" t="s">
        <v>35</v>
      </c>
      <c r="B18" s="4" t="s">
        <v>388</v>
      </c>
      <c r="C18" s="4">
        <v>12</v>
      </c>
    </row>
    <row r="19" spans="1:5" x14ac:dyDescent="0.25">
      <c r="A19" t="s">
        <v>374</v>
      </c>
      <c r="B19" s="4" t="s">
        <v>387</v>
      </c>
      <c r="C19" s="4">
        <v>49</v>
      </c>
    </row>
    <row r="20" spans="1:5" x14ac:dyDescent="0.25">
      <c r="A20" t="s">
        <v>374</v>
      </c>
      <c r="B20" s="4" t="s">
        <v>386</v>
      </c>
      <c r="C20" s="4">
        <v>27</v>
      </c>
    </row>
    <row r="21" spans="1:5" x14ac:dyDescent="0.25">
      <c r="A21" t="s">
        <v>374</v>
      </c>
      <c r="B21" s="4" t="s">
        <v>385</v>
      </c>
      <c r="C21" s="4">
        <v>11</v>
      </c>
    </row>
    <row r="22" spans="1:5" x14ac:dyDescent="0.25">
      <c r="A22" t="s">
        <v>374</v>
      </c>
      <c r="B22" s="4" t="s">
        <v>384</v>
      </c>
      <c r="C22" s="4">
        <v>7</v>
      </c>
    </row>
    <row r="23" spans="1:5" x14ac:dyDescent="0.25">
      <c r="A23" t="s">
        <v>374</v>
      </c>
      <c r="B23" s="4" t="s">
        <v>383</v>
      </c>
      <c r="C23" s="4">
        <v>5</v>
      </c>
    </row>
    <row r="24" spans="1:5" x14ac:dyDescent="0.25">
      <c r="A24" t="s">
        <v>374</v>
      </c>
      <c r="B24" s="4" t="s">
        <v>382</v>
      </c>
      <c r="C24" s="4">
        <v>3</v>
      </c>
    </row>
    <row r="25" spans="1:5" s="1" customFormat="1" x14ac:dyDescent="0.25">
      <c r="B25" s="28" t="s">
        <v>74</v>
      </c>
      <c r="C25" s="28">
        <f>SUM(C4:C24)</f>
        <v>446</v>
      </c>
    </row>
    <row r="26" spans="1:5" s="1" customFormat="1" x14ac:dyDescent="0.25">
      <c r="B26" s="28"/>
      <c r="C26" s="28"/>
    </row>
    <row r="27" spans="1:5" s="1" customFormat="1" x14ac:dyDescent="0.25">
      <c r="A27" s="1" t="s">
        <v>379</v>
      </c>
      <c r="B27" s="28" t="s">
        <v>378</v>
      </c>
      <c r="C27" s="28">
        <v>146</v>
      </c>
      <c r="E27" s="16"/>
    </row>
    <row r="28" spans="1:5" s="1" customFormat="1" x14ac:dyDescent="0.25">
      <c r="A28" s="1" t="s">
        <v>35</v>
      </c>
      <c r="B28" s="28" t="s">
        <v>375</v>
      </c>
      <c r="C28" s="28">
        <v>109</v>
      </c>
      <c r="E28" s="16"/>
    </row>
    <row r="29" spans="1:5" s="1" customFormat="1" x14ac:dyDescent="0.25">
      <c r="A29" s="1" t="s">
        <v>374</v>
      </c>
      <c r="B29" s="28" t="s">
        <v>373</v>
      </c>
      <c r="C29" s="28">
        <v>102</v>
      </c>
      <c r="E29" s="16"/>
    </row>
    <row r="30" spans="1:5" s="1" customFormat="1" x14ac:dyDescent="0.25">
      <c r="A30" s="1" t="s">
        <v>142</v>
      </c>
      <c r="B30" s="28" t="s">
        <v>381</v>
      </c>
      <c r="C30" s="28">
        <v>44</v>
      </c>
      <c r="E30" s="16"/>
    </row>
    <row r="31" spans="1:5" s="1" customFormat="1" x14ac:dyDescent="0.25">
      <c r="A31" s="1" t="s">
        <v>377</v>
      </c>
      <c r="B31" s="28" t="s">
        <v>376</v>
      </c>
      <c r="C31" s="28">
        <v>32</v>
      </c>
      <c r="E31" s="16"/>
    </row>
    <row r="32" spans="1:5" s="1" customFormat="1" x14ac:dyDescent="0.25">
      <c r="A32" s="1" t="s">
        <v>30</v>
      </c>
      <c r="B32" s="28" t="s">
        <v>380</v>
      </c>
      <c r="C32" s="28">
        <v>13</v>
      </c>
      <c r="E32" s="16"/>
    </row>
    <row r="33" spans="1:3" s="1" customFormat="1" x14ac:dyDescent="0.25">
      <c r="B33" s="28"/>
      <c r="C33" s="28"/>
    </row>
    <row r="34" spans="1:3" x14ac:dyDescent="0.25">
      <c r="B34" s="4"/>
      <c r="C34" s="4"/>
    </row>
    <row r="35" spans="1:3" x14ac:dyDescent="0.25">
      <c r="A35" s="1" t="s">
        <v>1</v>
      </c>
      <c r="B35" s="33" t="s">
        <v>372</v>
      </c>
      <c r="C35" s="30">
        <f>C48/SUM(C25,C48)</f>
        <v>0.32932330827067668</v>
      </c>
    </row>
    <row r="36" spans="1:3" x14ac:dyDescent="0.25">
      <c r="A36" s="6" t="s">
        <v>90</v>
      </c>
      <c r="B36" s="25" t="s">
        <v>371</v>
      </c>
      <c r="C36" s="4">
        <v>20</v>
      </c>
    </row>
    <row r="37" spans="1:3" x14ac:dyDescent="0.25">
      <c r="A37" s="6" t="s">
        <v>90</v>
      </c>
      <c r="B37" s="4" t="s">
        <v>370</v>
      </c>
      <c r="C37" s="4">
        <v>18</v>
      </c>
    </row>
    <row r="38" spans="1:3" x14ac:dyDescent="0.25">
      <c r="A38" s="6" t="s">
        <v>90</v>
      </c>
      <c r="B38" s="4" t="s">
        <v>369</v>
      </c>
      <c r="C38" s="4">
        <v>15</v>
      </c>
    </row>
    <row r="39" spans="1:3" ht="18" customHeight="1" x14ac:dyDescent="0.25">
      <c r="A39" s="6" t="s">
        <v>90</v>
      </c>
      <c r="B39" s="4" t="s">
        <v>368</v>
      </c>
      <c r="C39" s="4">
        <v>12</v>
      </c>
    </row>
    <row r="40" spans="1:3" x14ac:dyDescent="0.25">
      <c r="A40" s="6" t="s">
        <v>90</v>
      </c>
      <c r="B40" s="4" t="s">
        <v>367</v>
      </c>
      <c r="C40" s="4">
        <v>7</v>
      </c>
    </row>
    <row r="41" spans="1:3" x14ac:dyDescent="0.25">
      <c r="A41" s="6" t="s">
        <v>90</v>
      </c>
      <c r="B41" s="4" t="s">
        <v>366</v>
      </c>
      <c r="C41" s="4">
        <v>5</v>
      </c>
    </row>
    <row r="42" spans="1:3" x14ac:dyDescent="0.25">
      <c r="A42" s="6" t="s">
        <v>359</v>
      </c>
      <c r="B42" s="4" t="s">
        <v>358</v>
      </c>
      <c r="C42" s="4">
        <v>22</v>
      </c>
    </row>
    <row r="43" spans="1:3" ht="45" x14ac:dyDescent="0.25">
      <c r="A43" s="6" t="s">
        <v>357</v>
      </c>
      <c r="B43" s="29" t="s">
        <v>365</v>
      </c>
      <c r="C43" s="4">
        <v>45</v>
      </c>
    </row>
    <row r="44" spans="1:3" x14ac:dyDescent="0.25">
      <c r="A44" s="6" t="s">
        <v>355</v>
      </c>
      <c r="B44" s="4" t="s">
        <v>364</v>
      </c>
      <c r="C44" s="4">
        <v>5</v>
      </c>
    </row>
    <row r="45" spans="1:3" x14ac:dyDescent="0.25">
      <c r="A45" s="6" t="s">
        <v>35</v>
      </c>
      <c r="B45" s="4" t="s">
        <v>363</v>
      </c>
      <c r="C45" s="4">
        <v>22</v>
      </c>
    </row>
    <row r="46" spans="1:3" ht="45" x14ac:dyDescent="0.25">
      <c r="A46" s="6" t="s">
        <v>35</v>
      </c>
      <c r="B46" s="22" t="s">
        <v>362</v>
      </c>
      <c r="C46" s="4">
        <v>1</v>
      </c>
    </row>
    <row r="47" spans="1:3" x14ac:dyDescent="0.25">
      <c r="A47" s="6" t="s">
        <v>137</v>
      </c>
      <c r="B47" s="4" t="s">
        <v>361</v>
      </c>
      <c r="C47" s="4">
        <v>47</v>
      </c>
    </row>
    <row r="48" spans="1:3" s="1" customFormat="1" x14ac:dyDescent="0.25">
      <c r="B48" s="28" t="s">
        <v>74</v>
      </c>
      <c r="C48" s="28">
        <f>SUM(C36:C47)</f>
        <v>219</v>
      </c>
    </row>
    <row r="50" spans="1:5" x14ac:dyDescent="0.25">
      <c r="A50" s="1" t="s">
        <v>90</v>
      </c>
      <c r="B50" s="1" t="s">
        <v>360</v>
      </c>
      <c r="C50" s="1">
        <v>77</v>
      </c>
      <c r="D50" s="1"/>
      <c r="E50" s="16"/>
    </row>
    <row r="51" spans="1:5" x14ac:dyDescent="0.25">
      <c r="A51" s="1" t="s">
        <v>137</v>
      </c>
      <c r="B51" s="1" t="s">
        <v>352</v>
      </c>
      <c r="C51" s="1">
        <v>47</v>
      </c>
      <c r="D51" s="1"/>
      <c r="E51" s="16"/>
    </row>
    <row r="52" spans="1:5" x14ac:dyDescent="0.25">
      <c r="A52" s="1" t="s">
        <v>357</v>
      </c>
      <c r="B52" s="1" t="s">
        <v>356</v>
      </c>
      <c r="C52" s="1">
        <v>45</v>
      </c>
      <c r="D52" s="1"/>
      <c r="E52" s="16"/>
    </row>
    <row r="53" spans="1:5" x14ac:dyDescent="0.25">
      <c r="A53" s="1" t="s">
        <v>35</v>
      </c>
      <c r="B53" s="1" t="s">
        <v>353</v>
      </c>
      <c r="C53" s="1">
        <v>23</v>
      </c>
      <c r="D53" s="1"/>
      <c r="E53" s="16"/>
    </row>
    <row r="54" spans="1:5" x14ac:dyDescent="0.25">
      <c r="A54" s="1" t="s">
        <v>359</v>
      </c>
      <c r="B54" s="1" t="s">
        <v>358</v>
      </c>
      <c r="C54" s="1">
        <v>22</v>
      </c>
      <c r="D54" s="1"/>
      <c r="E54" s="16"/>
    </row>
    <row r="55" spans="1:5" x14ac:dyDescent="0.25">
      <c r="A55" s="1" t="s">
        <v>355</v>
      </c>
      <c r="B55" s="1" t="s">
        <v>354</v>
      </c>
      <c r="C55" s="1">
        <v>5</v>
      </c>
      <c r="D55" s="1"/>
      <c r="E55" s="16"/>
    </row>
  </sheetData>
  <sortState ref="A50:C55">
    <sortCondition descending="1" ref="C50"/>
  </sortState>
  <printOptions headings="1" gridLines="1"/>
  <pageMargins left="0.25" right="0.25" top="0.75" bottom="0.75" header="0.3" footer="0.3"/>
  <pageSetup orientation="portrait" horizontalDpi="360" verticalDpi="360" r:id="rId1"/>
  <headerFooter>
    <oddHeader>&amp;C&amp;"-,Bold"Sección IV</oddHeader>
  </headerFooter>
  <rowBreaks count="1" manualBreakCount="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Year xmlns="93f66e7a-78af-4cff-9fbc-3107696691f3" xsi:nil="true"/>
    <File_x0020_Type0 xmlns="93f66e7a-78af-4cff-9fbc-3107696691f3" xsi:nil="true"/>
    <Category xmlns="93f66e7a-78af-4cff-9fbc-3107696691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A6D0F5CB3BFD4EAC455C97065B9114" ma:contentTypeVersion="5" ma:contentTypeDescription="Create a new document." ma:contentTypeScope="" ma:versionID="5d3b00594c0c877bcd8f088f2cd62013">
  <xsd:schema xmlns:xsd="http://www.w3.org/2001/XMLSchema" xmlns:xs="http://www.w3.org/2001/XMLSchema" xmlns:p="http://schemas.microsoft.com/office/2006/metadata/properties" xmlns:ns2="93f66e7a-78af-4cff-9fbc-3107696691f3" xmlns:ns3="231fb775-c694-432c-ba6f-c99616a4b849" targetNamespace="http://schemas.microsoft.com/office/2006/metadata/properties" ma:root="true" ma:fieldsID="4ebce15dbd32e48854d0a6300188ec14" ns2:_="" ns3:_="">
    <xsd:import namespace="93f66e7a-78af-4cff-9fbc-3107696691f3"/>
    <xsd:import namespace="231fb775-c694-432c-ba6f-c99616a4b849"/>
    <xsd:element name="properties">
      <xsd:complexType>
        <xsd:sequence>
          <xsd:element name="documentManagement">
            <xsd:complexType>
              <xsd:all>
                <xsd:element ref="ns2:Category" minOccurs="0"/>
                <xsd:element ref="ns2:Year" minOccurs="0"/>
                <xsd:element ref="ns2:File_x0020_Type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66e7a-78af-4cff-9fbc-3107696691f3" elementFormDefault="qualified">
    <xsd:import namespace="http://schemas.microsoft.com/office/2006/documentManagement/types"/>
    <xsd:import namespace="http://schemas.microsoft.com/office/infopath/2007/PartnerControls"/>
    <xsd:element name="Category" ma:index="2" nillable="true" ma:displayName="Category" ma:format="Dropdown" ma:internalName="Category">
      <xsd:simpleType>
        <xsd:restriction base="dms:Choice">
          <xsd:enumeration value="Dashboards"/>
          <xsd:enumeration value="Data Meetings"/>
          <xsd:enumeration value="Data Use"/>
          <xsd:enumeration value="EP Reports"/>
          <xsd:enumeration value="Other Reports"/>
        </xsd:restriction>
      </xsd:simpleType>
    </xsd:element>
    <xsd:element name="Year" ma:index="3" nillable="true" ma:displayName="Year" ma:format="Dropdown" ma:internalName="Year">
      <xsd:simpleType>
        <xsd:restriction base="dms:Choice">
          <xsd:enumeration value="11-12"/>
          <xsd:enumeration value="12-13"/>
          <xsd:enumeration value="13-14"/>
          <xsd:enumeration value="14-15"/>
          <xsd:enumeration value="15-16"/>
          <xsd:enumeration value="16-17"/>
        </xsd:restriction>
      </xsd:simpleType>
    </xsd:element>
    <xsd:element name="File_x0020_Type0" ma:index="4" nillable="true" ma:displayName="File Type" ma:format="Dropdown" ma:internalName="File_x0020_Type0">
      <xsd:simpleType>
        <xsd:restriction base="dms:Choice">
          <xsd:enumeration value="Draft Scorecard"/>
          <xsd:enumeration value="Final Scorecard"/>
          <xsd:enumeration value="Graphic"/>
          <xsd:enumeration value="Raw Data"/>
          <xsd:enumeration value="Planning"/>
          <xsd:enumeration value="Presentation"/>
        </xsd:restriction>
      </xsd:simpleType>
    </xsd:element>
  </xsd:schema>
  <xsd:schema xmlns:xsd="http://www.w3.org/2001/XMLSchema" xmlns:xs="http://www.w3.org/2001/XMLSchema" xmlns:dms="http://schemas.microsoft.com/office/2006/documentManagement/types" xmlns:pc="http://schemas.microsoft.com/office/infopath/2007/PartnerControls" targetNamespace="231fb775-c694-432c-ba6f-c99616a4b849"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B44819-2A1B-4FF9-BA81-CA5F74433704}">
  <ds:schemaRefs>
    <ds:schemaRef ds:uri="http://schemas.microsoft.com/sharepoint/v3/contenttype/forms"/>
  </ds:schemaRefs>
</ds:datastoreItem>
</file>

<file path=customXml/itemProps2.xml><?xml version="1.0" encoding="utf-8"?>
<ds:datastoreItem xmlns:ds="http://schemas.openxmlformats.org/officeDocument/2006/customXml" ds:itemID="{D1BEC25B-8982-4084-B139-F113B9D00110}">
  <ds:schemaRefs>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 ds:uri="231fb775-c694-432c-ba6f-c99616a4b849"/>
    <ds:schemaRef ds:uri="93f66e7a-78af-4cff-9fbc-3107696691f3"/>
    <ds:schemaRef ds:uri="http://www.w3.org/XML/1998/namespace"/>
  </ds:schemaRefs>
</ds:datastoreItem>
</file>

<file path=customXml/itemProps3.xml><?xml version="1.0" encoding="utf-8"?>
<ds:datastoreItem xmlns:ds="http://schemas.openxmlformats.org/officeDocument/2006/customXml" ds:itemID="{8855B032-ECAA-46C3-972E-300BC0630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66e7a-78af-4cff-9fbc-3107696691f3"/>
    <ds:schemaRef ds:uri="231fb775-c694-432c-ba6f-c99616a4b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Q1</vt:lpstr>
      <vt:lpstr>Q1 graph</vt:lpstr>
      <vt:lpstr>Q2</vt:lpstr>
      <vt:lpstr>Q3</vt:lpstr>
      <vt:lpstr>Q4</vt:lpstr>
      <vt:lpstr>Q5</vt:lpstr>
      <vt:lpstr>Q5 graph</vt:lpstr>
      <vt:lpstr>Q6</vt:lpstr>
      <vt:lpstr>Q7</vt:lpstr>
      <vt:lpstr>Q8</vt:lpstr>
      <vt:lpstr>Q9</vt:lpstr>
      <vt:lpstr>Q10</vt:lpstr>
      <vt:lpstr>Q11</vt:lpstr>
      <vt:lpstr>Q12</vt:lpstr>
      <vt:lpstr>Q13</vt:lpstr>
      <vt:lpstr>Q13 graph</vt:lpstr>
      <vt:lpstr>Q14</vt:lpstr>
      <vt:lpstr>Q15</vt:lpstr>
      <vt:lpstr>Q16</vt:lpstr>
      <vt:lpstr>Q17</vt:lpstr>
      <vt:lpstr>Q18</vt:lpstr>
      <vt:lpstr>Q19</vt:lpstr>
      <vt:lpstr>Q20</vt:lpstr>
      <vt:lpstr>Q21</vt:lpstr>
      <vt:lpstr>Q21 graph</vt:lpstr>
      <vt:lpstr>Q22</vt:lpstr>
      <vt:lpstr>Q22 graph</vt:lpstr>
      <vt:lpstr>Q23</vt:lpstr>
      <vt:lpstr>Q23 graph</vt:lpstr>
      <vt:lpstr>Q24</vt:lpstr>
      <vt:lpstr>Q25</vt:lpstr>
      <vt:lpstr>Q25 graph</vt:lpstr>
      <vt:lpstr>Q26</vt:lpstr>
      <vt:lpstr>Q26 graphs</vt:lpstr>
      <vt:lpstr>Q27</vt:lpstr>
      <vt:lpstr>Q27 graph</vt:lpstr>
      <vt:lpstr>Q28</vt:lpstr>
      <vt:lpstr>Q28 graph</vt:lpstr>
      <vt:lpstr>Q29</vt:lpstr>
      <vt:lpstr>Q29 graph</vt:lpstr>
      <vt:lpstr>Q30</vt:lpstr>
      <vt:lpstr>Q31</vt:lpstr>
      <vt:lpstr>Q31 graph</vt:lpstr>
      <vt:lpstr>Q32</vt:lpstr>
      <vt:lpstr>Q33</vt:lpstr>
      <vt:lpstr>Q34</vt:lpstr>
      <vt:lpstr>Q35</vt:lpstr>
      <vt:lpstr>Q36</vt:lpstr>
      <vt:lpstr>Q37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Jones</dc:creator>
  <cp:lastModifiedBy>Kelly Jones</cp:lastModifiedBy>
  <dcterms:created xsi:type="dcterms:W3CDTF">2017-06-08T02:06:40Z</dcterms:created>
  <dcterms:modified xsi:type="dcterms:W3CDTF">2017-06-14T08:31:04Z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0x01010091A6D0F5CB3BFD4EAC455C97065B9114</vt:lpwstr>
  </property>
</Properties>
</file>